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ustomProperty9.bin" ContentType="application/vnd.openxmlformats-officedocument.spreadsheetml.customProperty"/>
  <Override PartName="/xl/drawings/drawing3.xml" ContentType="application/vnd.openxmlformats-officedocument.drawing+xml"/>
  <Override PartName="/xl/customProperty10.bin" ContentType="application/vnd.openxmlformats-officedocument.spreadsheetml.customProperty"/>
  <Override PartName="/xl/drawings/drawing4.xml" ContentType="application/vnd.openxmlformats-officedocument.drawing+xml"/>
  <Override PartName="/xl/customProperty11.bin" ContentType="application/vnd.openxmlformats-officedocument.spreadsheetml.customProperty"/>
  <Override PartName="/xl/drawings/drawing5.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ustomProperty12.bin" ContentType="application/vnd.openxmlformats-officedocument.spreadsheetml.customProperty"/>
  <Override PartName="/xl/drawings/drawing6.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mc:AlternateContent xmlns:mc="http://schemas.openxmlformats.org/markup-compatibility/2006">
    <mc:Choice Requires="x15">
      <x15ac:absPath xmlns:x15ac="http://schemas.microsoft.com/office/spreadsheetml/2010/11/ac" url="K:\Lagerbestandsmeldungen\MASTERDATEI\V 2026\"/>
    </mc:Choice>
  </mc:AlternateContent>
  <xr:revisionPtr revIDLastSave="0" documentId="13_ncr:1_{511890E6-3324-4B22-A87D-6178343BC945}" xr6:coauthVersionLast="47" xr6:coauthVersionMax="47" xr10:uidLastSave="{00000000-0000-0000-0000-000000000000}"/>
  <bookViews>
    <workbookView xWindow="-120" yWindow="-120" windowWidth="25440" windowHeight="15270" tabRatio="754" firstSheet="7" activeTab="9" xr2:uid="{00000000-000D-0000-FFFF-FFFF00000000}"/>
  </bookViews>
  <sheets>
    <sheet name="CustomerData" sheetId="17" state="veryHidden" r:id="rId1"/>
    <sheet name="Report1Data" sheetId="15" state="veryHidden" r:id="rId2"/>
    <sheet name="Language" sheetId="21" state="veryHidden" r:id="rId3"/>
    <sheet name="Help" sheetId="11" state="veryHidden" r:id="rId4"/>
    <sheet name="Lookup" sheetId="7" state="veryHidden" r:id="rId5"/>
    <sheet name="Material1" sheetId="8" state="veryHidden" r:id="rId6"/>
    <sheet name="Material2" sheetId="19" state="veryHidden" r:id="rId7"/>
    <sheet name="Contact" sheetId="2" r:id="rId8"/>
    <sheet name="Information" sheetId="3" r:id="rId9"/>
    <sheet name="Customer" sheetId="1" r:id="rId10"/>
    <sheet name="Report1" sheetId="13" r:id="rId11"/>
    <sheet name="Report2" sheetId="18" r:id="rId12"/>
  </sheets>
  <definedNames>
    <definedName name="_xlnm._FilterDatabase" localSheetId="2" hidden="1">Language!$A$7:$G$77</definedName>
    <definedName name="_xlnm._FilterDatabase" localSheetId="5" hidden="1">Material1!$A$1:$F$2207</definedName>
    <definedName name="_xlnm._FilterDatabase" localSheetId="6" hidden="1">Material2!$A$1:$F$276</definedName>
    <definedName name="CustomerData">CustomerData!$A$1:$I$2</definedName>
    <definedName name="_xlnm.Print_Area" localSheetId="7">Contact!$C$5:$M$20</definedName>
    <definedName name="_xlnm.Print_Area" localSheetId="8">Information!$C$5:$Q$62</definedName>
    <definedName name="_xlnm.Print_Area" localSheetId="10">Report1!$C$5:$K$163</definedName>
    <definedName name="_xlnm.Print_Area" localSheetId="11">Report2!$C$5:$K$163</definedName>
    <definedName name="_xlnm.Print_Titles" localSheetId="2">Language!$6:$7</definedName>
    <definedName name="_xlnm.Print_Titles" localSheetId="10">Report1!$12:$12</definedName>
    <definedName name="_xlnm.Print_Titles" localSheetId="11">Report2!$11:$11</definedName>
    <definedName name="Material1a">Material1!$A$4:$A$2207</definedName>
    <definedName name="Material1b">Material1!$A$4:$F$2207</definedName>
    <definedName name="Material2a">Material2!$A$4:$A$404</definedName>
    <definedName name="Material2b">Material2!$A$4:$F$404</definedName>
    <definedName name="Report1Data">Report1Data!$A$1:$M$300</definedName>
    <definedName name="ReportPeriod1a">Lookup!$A$2:$A$5</definedName>
    <definedName name="ReportPeriod1b">Lookup!$A$2:$B$5</definedName>
    <definedName name="ReportYear">Lookup!$A$8:$A$8</definedName>
    <definedName name="TextID">Language!$A$8:$G$85</definedName>
    <definedName name="Zähldatum">Lookup!$D$2:$D$244</definedName>
  </definedNames>
  <calcPr calcId="191029" concurrentManualCount="16"/>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3" l="1"/>
  <c r="L14" i="18"/>
  <c r="L15" i="18"/>
  <c r="L16" i="18"/>
  <c r="L17" i="18"/>
  <c r="L18" i="18"/>
  <c r="L19" i="18"/>
  <c r="L20" i="18"/>
  <c r="L21" i="18"/>
  <c r="L22" i="18"/>
  <c r="L23" i="18"/>
  <c r="L24" i="18"/>
  <c r="L25" i="18"/>
  <c r="L26" i="18"/>
  <c r="L27" i="18"/>
  <c r="L28" i="18"/>
  <c r="L29" i="18"/>
  <c r="L30" i="18"/>
  <c r="L31" i="18"/>
  <c r="L32" i="18"/>
  <c r="L33" i="18"/>
  <c r="L34" i="18"/>
  <c r="L35" i="18"/>
  <c r="L36" i="18"/>
  <c r="L37" i="18"/>
  <c r="L38" i="18"/>
  <c r="L39" i="18"/>
  <c r="L40" i="18"/>
  <c r="L41" i="18"/>
  <c r="L42" i="18"/>
  <c r="L43" i="18"/>
  <c r="L44" i="18"/>
  <c r="L45" i="18"/>
  <c r="L46" i="18"/>
  <c r="L47" i="18"/>
  <c r="L48" i="18"/>
  <c r="L49" i="18"/>
  <c r="L50" i="18"/>
  <c r="L51" i="18"/>
  <c r="L52" i="18"/>
  <c r="L53" i="18"/>
  <c r="L54" i="18"/>
  <c r="L55" i="18"/>
  <c r="L56" i="18"/>
  <c r="L57" i="18"/>
  <c r="L58" i="18"/>
  <c r="L59" i="18"/>
  <c r="L60" i="18"/>
  <c r="L61" i="18"/>
  <c r="L62" i="18"/>
  <c r="L63" i="18"/>
  <c r="L64" i="18"/>
  <c r="L65" i="18"/>
  <c r="L66" i="18"/>
  <c r="L67" i="18"/>
  <c r="L68" i="18"/>
  <c r="L69" i="18"/>
  <c r="L70" i="18"/>
  <c r="L71" i="18"/>
  <c r="L72" i="18"/>
  <c r="L73" i="18"/>
  <c r="L74" i="18"/>
  <c r="L75" i="18"/>
  <c r="L76" i="18"/>
  <c r="L77" i="18"/>
  <c r="L78" i="18"/>
  <c r="L79" i="18"/>
  <c r="L80" i="18"/>
  <c r="L81" i="18"/>
  <c r="L82" i="18"/>
  <c r="L83" i="18"/>
  <c r="L84" i="18"/>
  <c r="L85" i="18"/>
  <c r="L86" i="18"/>
  <c r="L87" i="18"/>
  <c r="L88" i="18"/>
  <c r="L89" i="18"/>
  <c r="L90" i="18"/>
  <c r="L91" i="18"/>
  <c r="L92" i="18"/>
  <c r="L93" i="18"/>
  <c r="L94" i="18"/>
  <c r="L95" i="18"/>
  <c r="L96" i="18"/>
  <c r="L97" i="18"/>
  <c r="L98" i="18"/>
  <c r="L99" i="18"/>
  <c r="L100" i="18"/>
  <c r="L101" i="18"/>
  <c r="L102" i="18"/>
  <c r="L103" i="18"/>
  <c r="L104" i="18"/>
  <c r="L105" i="18"/>
  <c r="L106" i="18"/>
  <c r="L107" i="18"/>
  <c r="L108" i="18"/>
  <c r="L109" i="18"/>
  <c r="L110" i="18"/>
  <c r="L111" i="18"/>
  <c r="L112" i="18"/>
  <c r="L113" i="18"/>
  <c r="L114" i="18"/>
  <c r="L115" i="18"/>
  <c r="L116" i="18"/>
  <c r="L117" i="18"/>
  <c r="L118" i="18"/>
  <c r="L119" i="18"/>
  <c r="L120" i="18"/>
  <c r="L121" i="18"/>
  <c r="L122" i="18"/>
  <c r="L123" i="18"/>
  <c r="L124" i="18"/>
  <c r="L125" i="18"/>
  <c r="L126" i="18"/>
  <c r="L127" i="18"/>
  <c r="L128" i="18"/>
  <c r="L129" i="18"/>
  <c r="L130" i="18"/>
  <c r="L131" i="18"/>
  <c r="L132" i="18"/>
  <c r="L133" i="18"/>
  <c r="L134" i="18"/>
  <c r="L135" i="18"/>
  <c r="L136" i="18"/>
  <c r="L137" i="18"/>
  <c r="L138" i="18"/>
  <c r="L139" i="18"/>
  <c r="L140" i="18"/>
  <c r="L141" i="18"/>
  <c r="L142" i="18"/>
  <c r="L143" i="18"/>
  <c r="L144" i="18"/>
  <c r="L145" i="18"/>
  <c r="L146" i="18"/>
  <c r="L147" i="18"/>
  <c r="L148" i="18"/>
  <c r="L149" i="18"/>
  <c r="L150" i="18"/>
  <c r="L151" i="18"/>
  <c r="L152" i="18"/>
  <c r="L153" i="18"/>
  <c r="L154" i="18"/>
  <c r="L155" i="18"/>
  <c r="L156" i="18"/>
  <c r="L157" i="18"/>
  <c r="L158" i="18"/>
  <c r="L159" i="18"/>
  <c r="L160" i="18"/>
  <c r="L161" i="18"/>
  <c r="L162" i="18"/>
  <c r="L13" i="18"/>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L60" i="13"/>
  <c r="L61" i="13"/>
  <c r="L62" i="13"/>
  <c r="L63" i="13"/>
  <c r="L64" i="13"/>
  <c r="L65" i="13"/>
  <c r="L66" i="13"/>
  <c r="L67" i="13"/>
  <c r="L68" i="13"/>
  <c r="L69" i="13"/>
  <c r="L70" i="13"/>
  <c r="L71" i="13"/>
  <c r="L72" i="13"/>
  <c r="L73" i="13"/>
  <c r="L74" i="13"/>
  <c r="L75" i="13"/>
  <c r="L76" i="13"/>
  <c r="L77" i="13"/>
  <c r="L78" i="13"/>
  <c r="L79" i="13"/>
  <c r="L80" i="13"/>
  <c r="L81" i="13"/>
  <c r="L82" i="13"/>
  <c r="L83" i="13"/>
  <c r="L84" i="13"/>
  <c r="L85" i="13"/>
  <c r="L86" i="13"/>
  <c r="L87" i="13"/>
  <c r="L88" i="13"/>
  <c r="L89" i="13"/>
  <c r="L90" i="13"/>
  <c r="L91" i="13"/>
  <c r="L92" i="13"/>
  <c r="L93" i="13"/>
  <c r="L94" i="13"/>
  <c r="L95" i="13"/>
  <c r="L96" i="13"/>
  <c r="L97" i="13"/>
  <c r="L98" i="13"/>
  <c r="L99" i="13"/>
  <c r="L100" i="13"/>
  <c r="L101" i="13"/>
  <c r="L102" i="13"/>
  <c r="L103" i="13"/>
  <c r="L104" i="13"/>
  <c r="L105" i="13"/>
  <c r="L106" i="13"/>
  <c r="L107" i="13"/>
  <c r="L108" i="13"/>
  <c r="L109" i="13"/>
  <c r="L110" i="13"/>
  <c r="L111" i="13"/>
  <c r="L112" i="13"/>
  <c r="L113" i="13"/>
  <c r="L114" i="13"/>
  <c r="L115" i="13"/>
  <c r="L116" i="13"/>
  <c r="L117" i="13"/>
  <c r="L118" i="13"/>
  <c r="L119" i="13"/>
  <c r="L120" i="13"/>
  <c r="L121" i="13"/>
  <c r="L122" i="13"/>
  <c r="L123" i="13"/>
  <c r="L124" i="13"/>
  <c r="L125" i="13"/>
  <c r="L126" i="13"/>
  <c r="L127" i="13"/>
  <c r="L128" i="13"/>
  <c r="L129" i="13"/>
  <c r="L130" i="13"/>
  <c r="L131" i="13"/>
  <c r="L132" i="13"/>
  <c r="L133" i="13"/>
  <c r="L134" i="13"/>
  <c r="L135" i="13"/>
  <c r="L136" i="13"/>
  <c r="L137" i="13"/>
  <c r="L138" i="13"/>
  <c r="L139" i="13"/>
  <c r="L140" i="13"/>
  <c r="L141" i="13"/>
  <c r="L142" i="13"/>
  <c r="L143" i="13"/>
  <c r="L144" i="13"/>
  <c r="L145" i="13"/>
  <c r="L146" i="13"/>
  <c r="L147" i="13"/>
  <c r="L148" i="13"/>
  <c r="L149" i="13"/>
  <c r="L150" i="13"/>
  <c r="L151" i="13"/>
  <c r="L152" i="13"/>
  <c r="L153" i="13"/>
  <c r="L154" i="13"/>
  <c r="L155" i="13"/>
  <c r="L156" i="13"/>
  <c r="L157" i="13"/>
  <c r="L158" i="13"/>
  <c r="L159" i="13"/>
  <c r="L160" i="13"/>
  <c r="L161" i="13"/>
  <c r="L162" i="13"/>
  <c r="J9" i="13"/>
  <c r="F6" i="18"/>
  <c r="I6" i="18"/>
  <c r="F6" i="13"/>
  <c r="F8" i="13"/>
  <c r="I9" i="13"/>
  <c r="H16" i="13"/>
  <c r="E4" i="15" s="1"/>
  <c r="H17" i="18"/>
  <c r="E155" i="15" s="1"/>
  <c r="H20" i="18"/>
  <c r="E158" i="15" s="1"/>
  <c r="H23" i="18"/>
  <c r="E161" i="15" s="1"/>
  <c r="H25" i="18"/>
  <c r="E163" i="15" s="1"/>
  <c r="H26" i="18"/>
  <c r="E164" i="15" s="1"/>
  <c r="H27" i="18"/>
  <c r="E165" i="15" s="1"/>
  <c r="H28" i="18"/>
  <c r="E166" i="15" s="1"/>
  <c r="H29" i="18"/>
  <c r="E167" i="15" s="1"/>
  <c r="H30" i="18"/>
  <c r="E168" i="15" s="1"/>
  <c r="H31" i="18"/>
  <c r="E169" i="15" s="1"/>
  <c r="H32" i="18"/>
  <c r="E170" i="15" s="1"/>
  <c r="H33" i="18"/>
  <c r="E171" i="15" s="1"/>
  <c r="H34" i="18"/>
  <c r="E172" i="15" s="1"/>
  <c r="H35" i="18"/>
  <c r="E173" i="15" s="1"/>
  <c r="H36" i="18"/>
  <c r="E174" i="15" s="1"/>
  <c r="H37" i="18"/>
  <c r="E175" i="15" s="1"/>
  <c r="H38" i="18"/>
  <c r="E176" i="15" s="1"/>
  <c r="H39" i="18"/>
  <c r="E177" i="15" s="1"/>
  <c r="H40" i="18"/>
  <c r="E178" i="15" s="1"/>
  <c r="H41" i="18"/>
  <c r="E179" i="15" s="1"/>
  <c r="H42" i="18"/>
  <c r="E180" i="15" s="1"/>
  <c r="H43" i="18"/>
  <c r="E181" i="15" s="1"/>
  <c r="H44" i="18"/>
  <c r="E182" i="15" s="1"/>
  <c r="H45" i="18"/>
  <c r="E183" i="15" s="1"/>
  <c r="H46" i="18"/>
  <c r="E184" i="15" s="1"/>
  <c r="H47" i="18"/>
  <c r="E185" i="15" s="1"/>
  <c r="H48" i="18"/>
  <c r="E186" i="15" s="1"/>
  <c r="H49" i="18"/>
  <c r="E187" i="15" s="1"/>
  <c r="H50" i="18"/>
  <c r="E188" i="15" s="1"/>
  <c r="H51" i="18"/>
  <c r="E189" i="15" s="1"/>
  <c r="H52" i="18"/>
  <c r="E190" i="15" s="1"/>
  <c r="H53" i="18"/>
  <c r="E191" i="15" s="1"/>
  <c r="H54" i="18"/>
  <c r="E192" i="15" s="1"/>
  <c r="H55" i="18"/>
  <c r="E193" i="15" s="1"/>
  <c r="H56" i="18"/>
  <c r="E194" i="15" s="1"/>
  <c r="H57" i="18"/>
  <c r="E195" i="15" s="1"/>
  <c r="H58" i="18"/>
  <c r="E196" i="15" s="1"/>
  <c r="H59" i="18"/>
  <c r="E197" i="15" s="1"/>
  <c r="H60" i="18"/>
  <c r="E198" i="15" s="1"/>
  <c r="H61" i="18"/>
  <c r="E199" i="15" s="1"/>
  <c r="H62" i="18"/>
  <c r="E200" i="15" s="1"/>
  <c r="H63" i="18"/>
  <c r="E201" i="15" s="1"/>
  <c r="H64" i="18"/>
  <c r="E202" i="15" s="1"/>
  <c r="H65" i="18"/>
  <c r="E203" i="15" s="1"/>
  <c r="H66" i="18"/>
  <c r="E204" i="15" s="1"/>
  <c r="H67" i="18"/>
  <c r="E205" i="15" s="1"/>
  <c r="H68" i="18"/>
  <c r="E206" i="15" s="1"/>
  <c r="H69" i="18"/>
  <c r="E207" i="15" s="1"/>
  <c r="H70" i="18"/>
  <c r="E208" i="15" s="1"/>
  <c r="H71" i="18"/>
  <c r="E209" i="15" s="1"/>
  <c r="H72" i="18"/>
  <c r="E210" i="15" s="1"/>
  <c r="H73" i="18"/>
  <c r="E211" i="15" s="1"/>
  <c r="H74" i="18"/>
  <c r="E212" i="15" s="1"/>
  <c r="H75" i="18"/>
  <c r="E213" i="15" s="1"/>
  <c r="H76" i="18"/>
  <c r="E214" i="15" s="1"/>
  <c r="H77" i="18"/>
  <c r="E215" i="15" s="1"/>
  <c r="H78" i="18"/>
  <c r="E216" i="15" s="1"/>
  <c r="H79" i="18"/>
  <c r="E217" i="15" s="1"/>
  <c r="H80" i="18"/>
  <c r="E218" i="15" s="1"/>
  <c r="H81" i="18"/>
  <c r="E219" i="15" s="1"/>
  <c r="H82" i="18"/>
  <c r="E220" i="15" s="1"/>
  <c r="H83" i="18"/>
  <c r="E221" i="15" s="1"/>
  <c r="H84" i="18"/>
  <c r="E222" i="15" s="1"/>
  <c r="H85" i="18"/>
  <c r="E223" i="15" s="1"/>
  <c r="H86" i="18"/>
  <c r="E224" i="15" s="1"/>
  <c r="H87" i="18"/>
  <c r="E225" i="15" s="1"/>
  <c r="H88" i="18"/>
  <c r="E226" i="15" s="1"/>
  <c r="H89" i="18"/>
  <c r="E227" i="15" s="1"/>
  <c r="H90" i="18"/>
  <c r="E228" i="15" s="1"/>
  <c r="H91" i="18"/>
  <c r="E229" i="15" s="1"/>
  <c r="H92" i="18"/>
  <c r="E230" i="15" s="1"/>
  <c r="H93" i="18"/>
  <c r="E231" i="15" s="1"/>
  <c r="H94" i="18"/>
  <c r="E232" i="15" s="1"/>
  <c r="H95" i="18"/>
  <c r="E233" i="15" s="1"/>
  <c r="H96" i="18"/>
  <c r="E234" i="15" s="1"/>
  <c r="H97" i="18"/>
  <c r="E235" i="15" s="1"/>
  <c r="H98" i="18"/>
  <c r="E236" i="15" s="1"/>
  <c r="H99" i="18"/>
  <c r="E237" i="15" s="1"/>
  <c r="H100" i="18"/>
  <c r="E238" i="15" s="1"/>
  <c r="H101" i="18"/>
  <c r="E239" i="15" s="1"/>
  <c r="H102" i="18"/>
  <c r="E240" i="15" s="1"/>
  <c r="H103" i="18"/>
  <c r="E241" i="15" s="1"/>
  <c r="H104" i="18"/>
  <c r="E242" i="15" s="1"/>
  <c r="H105" i="18"/>
  <c r="E243" i="15" s="1"/>
  <c r="H106" i="18"/>
  <c r="E244" i="15" s="1"/>
  <c r="H107" i="18"/>
  <c r="E245" i="15" s="1"/>
  <c r="H108" i="18"/>
  <c r="E246" i="15" s="1"/>
  <c r="H109" i="18"/>
  <c r="E247" i="15" s="1"/>
  <c r="H110" i="18"/>
  <c r="E248" i="15" s="1"/>
  <c r="H111" i="18"/>
  <c r="E249" i="15" s="1"/>
  <c r="H112" i="18"/>
  <c r="E250" i="15" s="1"/>
  <c r="H113" i="18"/>
  <c r="E251" i="15" s="1"/>
  <c r="H114" i="18"/>
  <c r="E252" i="15" s="1"/>
  <c r="H115" i="18"/>
  <c r="E253" i="15" s="1"/>
  <c r="H116" i="18"/>
  <c r="E254" i="15" s="1"/>
  <c r="H117" i="18"/>
  <c r="E255" i="15" s="1"/>
  <c r="H118" i="18"/>
  <c r="E256" i="15" s="1"/>
  <c r="H119" i="18"/>
  <c r="E257" i="15" s="1"/>
  <c r="H120" i="18"/>
  <c r="E258" i="15" s="1"/>
  <c r="H121" i="18"/>
  <c r="E259" i="15" s="1"/>
  <c r="H122" i="18"/>
  <c r="E260" i="15" s="1"/>
  <c r="H123" i="18"/>
  <c r="E261" i="15" s="1"/>
  <c r="H124" i="18"/>
  <c r="E262" i="15" s="1"/>
  <c r="H125" i="18"/>
  <c r="E263" i="15" s="1"/>
  <c r="H126" i="18"/>
  <c r="E264" i="15" s="1"/>
  <c r="H127" i="18"/>
  <c r="E265" i="15" s="1"/>
  <c r="H128" i="18"/>
  <c r="E266" i="15" s="1"/>
  <c r="H129" i="18"/>
  <c r="E267" i="15" s="1"/>
  <c r="H130" i="18"/>
  <c r="E268" i="15" s="1"/>
  <c r="H131" i="18"/>
  <c r="E269" i="15" s="1"/>
  <c r="H132" i="18"/>
  <c r="E270" i="15" s="1"/>
  <c r="H133" i="18"/>
  <c r="E271" i="15" s="1"/>
  <c r="H134" i="18"/>
  <c r="E272" i="15" s="1"/>
  <c r="H135" i="18"/>
  <c r="E273" i="15" s="1"/>
  <c r="H136" i="18"/>
  <c r="E274" i="15" s="1"/>
  <c r="H137" i="18"/>
  <c r="E275" i="15" s="1"/>
  <c r="H138" i="18"/>
  <c r="E276" i="15" s="1"/>
  <c r="H139" i="18"/>
  <c r="E277" i="15" s="1"/>
  <c r="H140" i="18"/>
  <c r="E278" i="15" s="1"/>
  <c r="H141" i="18"/>
  <c r="E279" i="15" s="1"/>
  <c r="H142" i="18"/>
  <c r="E280" i="15" s="1"/>
  <c r="H143" i="18"/>
  <c r="E281" i="15" s="1"/>
  <c r="H144" i="18"/>
  <c r="E282" i="15" s="1"/>
  <c r="H145" i="18"/>
  <c r="E283" i="15" s="1"/>
  <c r="H146" i="18"/>
  <c r="E284" i="15" s="1"/>
  <c r="H147" i="18"/>
  <c r="E285" i="15" s="1"/>
  <c r="H148" i="18"/>
  <c r="E286" i="15" s="1"/>
  <c r="H149" i="18"/>
  <c r="E287" i="15" s="1"/>
  <c r="H150" i="18"/>
  <c r="E288" i="15" s="1"/>
  <c r="H151" i="18"/>
  <c r="E289" i="15" s="1"/>
  <c r="H152" i="18"/>
  <c r="E290" i="15" s="1"/>
  <c r="H153" i="18"/>
  <c r="E291" i="15" s="1"/>
  <c r="H154" i="18"/>
  <c r="E292" i="15" s="1"/>
  <c r="H155" i="18"/>
  <c r="E293" i="15" s="1"/>
  <c r="H156" i="18"/>
  <c r="E294" i="15" s="1"/>
  <c r="H157" i="18"/>
  <c r="E295" i="15" s="1"/>
  <c r="H158" i="18"/>
  <c r="E296" i="15" s="1"/>
  <c r="H159" i="18"/>
  <c r="E297" i="15" s="1"/>
  <c r="H160" i="18"/>
  <c r="E298" i="15" s="1"/>
  <c r="H161" i="18"/>
  <c r="E299" i="15" s="1"/>
  <c r="H162" i="18"/>
  <c r="E300" i="15" s="1"/>
  <c r="H13" i="18"/>
  <c r="E151" i="15" s="1"/>
  <c r="I7" i="18"/>
  <c r="H14" i="13"/>
  <c r="E2" i="15" s="1"/>
  <c r="H15" i="13"/>
  <c r="E3" i="15" s="1"/>
  <c r="H17" i="13"/>
  <c r="E5" i="15" s="1"/>
  <c r="H18" i="13"/>
  <c r="E6" i="15" s="1"/>
  <c r="H19" i="13"/>
  <c r="E7" i="15" s="1"/>
  <c r="H20" i="13"/>
  <c r="E8" i="15" s="1"/>
  <c r="H21" i="13"/>
  <c r="E9" i="15" s="1"/>
  <c r="H22" i="13"/>
  <c r="E10" i="15" s="1"/>
  <c r="H23" i="13"/>
  <c r="E11" i="15" s="1"/>
  <c r="H24" i="13"/>
  <c r="E12" i="15" s="1"/>
  <c r="H25" i="13"/>
  <c r="E13" i="15" s="1"/>
  <c r="H26" i="13"/>
  <c r="E14" i="15" s="1"/>
  <c r="H27" i="13"/>
  <c r="E15" i="15" s="1"/>
  <c r="H28" i="13"/>
  <c r="E16" i="15" s="1"/>
  <c r="H29" i="13"/>
  <c r="E17" i="15" s="1"/>
  <c r="H30" i="13"/>
  <c r="E18" i="15" s="1"/>
  <c r="H31" i="13"/>
  <c r="E19" i="15" s="1"/>
  <c r="H32" i="13"/>
  <c r="E20" i="15" s="1"/>
  <c r="H33" i="13"/>
  <c r="E21" i="15" s="1"/>
  <c r="H34" i="13"/>
  <c r="E22" i="15" s="1"/>
  <c r="H35" i="13"/>
  <c r="E23" i="15" s="1"/>
  <c r="H36" i="13"/>
  <c r="E24" i="15" s="1"/>
  <c r="H37" i="13"/>
  <c r="E25" i="15" s="1"/>
  <c r="H38" i="13"/>
  <c r="E26" i="15" s="1"/>
  <c r="H39" i="13"/>
  <c r="E27" i="15" s="1"/>
  <c r="H40" i="13"/>
  <c r="E28" i="15" s="1"/>
  <c r="H41" i="13"/>
  <c r="E29" i="15" s="1"/>
  <c r="H42" i="13"/>
  <c r="E30" i="15" s="1"/>
  <c r="H43" i="13"/>
  <c r="E31" i="15" s="1"/>
  <c r="H44" i="13"/>
  <c r="E32" i="15" s="1"/>
  <c r="H45" i="13"/>
  <c r="E33" i="15" s="1"/>
  <c r="H46" i="13"/>
  <c r="E34" i="15" s="1"/>
  <c r="H47" i="13"/>
  <c r="E35" i="15" s="1"/>
  <c r="H48" i="13"/>
  <c r="E36" i="15" s="1"/>
  <c r="H49" i="13"/>
  <c r="E37" i="15" s="1"/>
  <c r="H50" i="13"/>
  <c r="E38" i="15" s="1"/>
  <c r="H51" i="13"/>
  <c r="E39" i="15" s="1"/>
  <c r="H52" i="13"/>
  <c r="E40" i="15" s="1"/>
  <c r="H53" i="13"/>
  <c r="E41" i="15" s="1"/>
  <c r="H54" i="13"/>
  <c r="E42" i="15" s="1"/>
  <c r="H55" i="13"/>
  <c r="E43" i="15" s="1"/>
  <c r="H56" i="13"/>
  <c r="E44" i="15" s="1"/>
  <c r="H57" i="13"/>
  <c r="E45" i="15" s="1"/>
  <c r="H58" i="13"/>
  <c r="E46" i="15" s="1"/>
  <c r="H59" i="13"/>
  <c r="E47" i="15" s="1"/>
  <c r="H60" i="13"/>
  <c r="E48" i="15" s="1"/>
  <c r="H61" i="13"/>
  <c r="E49" i="15" s="1"/>
  <c r="H62" i="13"/>
  <c r="E50" i="15" s="1"/>
  <c r="H63" i="13"/>
  <c r="E51" i="15" s="1"/>
  <c r="H64" i="13"/>
  <c r="E52" i="15" s="1"/>
  <c r="H65" i="13"/>
  <c r="E53" i="15" s="1"/>
  <c r="H66" i="13"/>
  <c r="E54" i="15" s="1"/>
  <c r="H67" i="13"/>
  <c r="E55" i="15" s="1"/>
  <c r="H68" i="13"/>
  <c r="E56" i="15" s="1"/>
  <c r="H69" i="13"/>
  <c r="E57" i="15" s="1"/>
  <c r="H70" i="13"/>
  <c r="E58" i="15" s="1"/>
  <c r="H71" i="13"/>
  <c r="E59" i="15" s="1"/>
  <c r="H72" i="13"/>
  <c r="E60" i="15" s="1"/>
  <c r="H73" i="13"/>
  <c r="E61" i="15" s="1"/>
  <c r="H74" i="13"/>
  <c r="E62" i="15" s="1"/>
  <c r="H75" i="13"/>
  <c r="E63" i="15" s="1"/>
  <c r="H76" i="13"/>
  <c r="E64" i="15" s="1"/>
  <c r="H77" i="13"/>
  <c r="E65" i="15" s="1"/>
  <c r="H78" i="13"/>
  <c r="E66" i="15" s="1"/>
  <c r="H79" i="13"/>
  <c r="E67" i="15" s="1"/>
  <c r="H80" i="13"/>
  <c r="E68" i="15" s="1"/>
  <c r="H81" i="13"/>
  <c r="E69" i="15" s="1"/>
  <c r="H82" i="13"/>
  <c r="E70" i="15" s="1"/>
  <c r="H83" i="13"/>
  <c r="E71" i="15" s="1"/>
  <c r="H84" i="13"/>
  <c r="E72" i="15" s="1"/>
  <c r="H85" i="13"/>
  <c r="E73" i="15" s="1"/>
  <c r="H86" i="13"/>
  <c r="E74" i="15" s="1"/>
  <c r="H87" i="13"/>
  <c r="E75" i="15" s="1"/>
  <c r="H88" i="13"/>
  <c r="E76" i="15" s="1"/>
  <c r="H89" i="13"/>
  <c r="E77" i="15" s="1"/>
  <c r="H90" i="13"/>
  <c r="E78" i="15" s="1"/>
  <c r="H91" i="13"/>
  <c r="E79" i="15" s="1"/>
  <c r="H92" i="13"/>
  <c r="E80" i="15" s="1"/>
  <c r="H93" i="13"/>
  <c r="E81" i="15" s="1"/>
  <c r="H94" i="13"/>
  <c r="E82" i="15" s="1"/>
  <c r="H95" i="13"/>
  <c r="E83" i="15" s="1"/>
  <c r="H96" i="13"/>
  <c r="E84" i="15" s="1"/>
  <c r="H97" i="13"/>
  <c r="E85" i="15" s="1"/>
  <c r="H98" i="13"/>
  <c r="E86" i="15" s="1"/>
  <c r="H99" i="13"/>
  <c r="E87" i="15" s="1"/>
  <c r="H100" i="13"/>
  <c r="E88" i="15" s="1"/>
  <c r="H101" i="13"/>
  <c r="E89" i="15" s="1"/>
  <c r="H102" i="13"/>
  <c r="E90" i="15" s="1"/>
  <c r="H103" i="13"/>
  <c r="E91" i="15" s="1"/>
  <c r="H104" i="13"/>
  <c r="E92" i="15" s="1"/>
  <c r="H105" i="13"/>
  <c r="E93" i="15" s="1"/>
  <c r="H106" i="13"/>
  <c r="E94" i="15" s="1"/>
  <c r="H107" i="13"/>
  <c r="E95" i="15" s="1"/>
  <c r="H108" i="13"/>
  <c r="E96" i="15" s="1"/>
  <c r="H109" i="13"/>
  <c r="E97" i="15" s="1"/>
  <c r="H110" i="13"/>
  <c r="E98" i="15" s="1"/>
  <c r="H111" i="13"/>
  <c r="E99" i="15" s="1"/>
  <c r="H112" i="13"/>
  <c r="E100" i="15" s="1"/>
  <c r="H113" i="13"/>
  <c r="E101" i="15" s="1"/>
  <c r="H114" i="13"/>
  <c r="E102" i="15" s="1"/>
  <c r="H115" i="13"/>
  <c r="E103" i="15" s="1"/>
  <c r="H116" i="13"/>
  <c r="E104" i="15" s="1"/>
  <c r="H117" i="13"/>
  <c r="E105" i="15" s="1"/>
  <c r="H118" i="13"/>
  <c r="E106" i="15" s="1"/>
  <c r="H119" i="13"/>
  <c r="E107" i="15" s="1"/>
  <c r="H120" i="13"/>
  <c r="E108" i="15" s="1"/>
  <c r="H121" i="13"/>
  <c r="E109" i="15" s="1"/>
  <c r="H122" i="13"/>
  <c r="E110" i="15" s="1"/>
  <c r="H123" i="13"/>
  <c r="E111" i="15" s="1"/>
  <c r="H124" i="13"/>
  <c r="E112" i="15" s="1"/>
  <c r="H125" i="13"/>
  <c r="E113" i="15" s="1"/>
  <c r="H126" i="13"/>
  <c r="E114" i="15" s="1"/>
  <c r="H127" i="13"/>
  <c r="E115" i="15" s="1"/>
  <c r="H128" i="13"/>
  <c r="E116" i="15" s="1"/>
  <c r="H129" i="13"/>
  <c r="E117" i="15" s="1"/>
  <c r="H130" i="13"/>
  <c r="E118" i="15" s="1"/>
  <c r="H131" i="13"/>
  <c r="E119" i="15" s="1"/>
  <c r="H132" i="13"/>
  <c r="E120" i="15" s="1"/>
  <c r="H133" i="13"/>
  <c r="E121" i="15" s="1"/>
  <c r="H134" i="13"/>
  <c r="E122" i="15" s="1"/>
  <c r="H135" i="13"/>
  <c r="E123" i="15" s="1"/>
  <c r="H136" i="13"/>
  <c r="E124" i="15" s="1"/>
  <c r="H137" i="13"/>
  <c r="E125" i="15" s="1"/>
  <c r="H138" i="13"/>
  <c r="E126" i="15" s="1"/>
  <c r="H139" i="13"/>
  <c r="E127" i="15" s="1"/>
  <c r="H140" i="13"/>
  <c r="E128" i="15" s="1"/>
  <c r="H141" i="13"/>
  <c r="E129" i="15" s="1"/>
  <c r="H142" i="13"/>
  <c r="E130" i="15" s="1"/>
  <c r="H143" i="13"/>
  <c r="E131" i="15" s="1"/>
  <c r="H144" i="13"/>
  <c r="E132" i="15" s="1"/>
  <c r="H145" i="13"/>
  <c r="E133" i="15" s="1"/>
  <c r="H146" i="13"/>
  <c r="E134" i="15" s="1"/>
  <c r="H147" i="13"/>
  <c r="E135" i="15" s="1"/>
  <c r="H148" i="13"/>
  <c r="E136" i="15" s="1"/>
  <c r="H149" i="13"/>
  <c r="E137" i="15" s="1"/>
  <c r="H150" i="13"/>
  <c r="E138" i="15" s="1"/>
  <c r="H151" i="13"/>
  <c r="E139" i="15" s="1"/>
  <c r="H152" i="13"/>
  <c r="E140" i="15" s="1"/>
  <c r="H153" i="13"/>
  <c r="E141" i="15" s="1"/>
  <c r="H154" i="13"/>
  <c r="E142" i="15" s="1"/>
  <c r="H155" i="13"/>
  <c r="E143" i="15" s="1"/>
  <c r="H156" i="13"/>
  <c r="E144" i="15" s="1"/>
  <c r="H157" i="13"/>
  <c r="E145" i="15" s="1"/>
  <c r="H158" i="13"/>
  <c r="E146" i="15" s="1"/>
  <c r="H159" i="13"/>
  <c r="E147" i="15" s="1"/>
  <c r="H160" i="13"/>
  <c r="E148" i="15" s="1"/>
  <c r="H161" i="13"/>
  <c r="E149" i="15" s="1"/>
  <c r="H162" i="13"/>
  <c r="E150" i="15" s="1"/>
  <c r="I8" i="18"/>
  <c r="F8" i="18"/>
  <c r="F7" i="18"/>
  <c r="F7" i="13"/>
  <c r="J7" i="18"/>
  <c r="J7" i="13"/>
  <c r="J2" i="15"/>
  <c r="K2" i="15"/>
  <c r="J3" i="15"/>
  <c r="K3" i="15"/>
  <c r="J4" i="15"/>
  <c r="K4" i="15"/>
  <c r="J5" i="15"/>
  <c r="K5" i="15"/>
  <c r="J6" i="15"/>
  <c r="K6" i="15"/>
  <c r="J7" i="15"/>
  <c r="K7" i="15"/>
  <c r="J8" i="15"/>
  <c r="K8" i="15"/>
  <c r="J9" i="15"/>
  <c r="K9" i="15"/>
  <c r="J10" i="15"/>
  <c r="K10" i="15"/>
  <c r="J11" i="15"/>
  <c r="K11" i="15"/>
  <c r="J12" i="15"/>
  <c r="K12" i="15"/>
  <c r="J13" i="15"/>
  <c r="K13" i="15"/>
  <c r="J14" i="15"/>
  <c r="K14" i="15"/>
  <c r="J15" i="15"/>
  <c r="K15" i="15"/>
  <c r="J16" i="15"/>
  <c r="K16" i="15"/>
  <c r="J17" i="15"/>
  <c r="K17" i="15"/>
  <c r="J18" i="15"/>
  <c r="K18" i="15"/>
  <c r="J19" i="15"/>
  <c r="K19" i="15"/>
  <c r="J20" i="15"/>
  <c r="K20" i="15"/>
  <c r="J21" i="15"/>
  <c r="K21" i="15"/>
  <c r="J22" i="15"/>
  <c r="K22" i="15"/>
  <c r="J23" i="15"/>
  <c r="K23" i="15"/>
  <c r="J24" i="15"/>
  <c r="K24" i="15"/>
  <c r="J25" i="15"/>
  <c r="K25" i="15"/>
  <c r="J26" i="15"/>
  <c r="K26" i="15"/>
  <c r="J27" i="15"/>
  <c r="K27" i="15"/>
  <c r="J28" i="15"/>
  <c r="K28" i="15"/>
  <c r="J29" i="15"/>
  <c r="K29" i="15"/>
  <c r="J30" i="15"/>
  <c r="K30" i="15"/>
  <c r="J31" i="15"/>
  <c r="K31" i="15"/>
  <c r="J32" i="15"/>
  <c r="K32" i="15"/>
  <c r="J33" i="15"/>
  <c r="K33" i="15"/>
  <c r="J34" i="15"/>
  <c r="K34" i="15"/>
  <c r="J35" i="15"/>
  <c r="K35" i="15"/>
  <c r="J36" i="15"/>
  <c r="K36" i="15"/>
  <c r="J37" i="15"/>
  <c r="K37" i="15"/>
  <c r="J38" i="15"/>
  <c r="K38" i="15"/>
  <c r="J39" i="15"/>
  <c r="K39" i="15"/>
  <c r="J40" i="15"/>
  <c r="K40" i="15"/>
  <c r="J41" i="15"/>
  <c r="K41" i="15"/>
  <c r="J42" i="15"/>
  <c r="K42" i="15"/>
  <c r="J43" i="15"/>
  <c r="K43" i="15"/>
  <c r="J44" i="15"/>
  <c r="K44" i="15"/>
  <c r="J45" i="15"/>
  <c r="K45" i="15"/>
  <c r="J46" i="15"/>
  <c r="K46" i="15"/>
  <c r="J47" i="15"/>
  <c r="K47" i="15"/>
  <c r="J48" i="15"/>
  <c r="K48" i="15"/>
  <c r="J49" i="15"/>
  <c r="K49" i="15"/>
  <c r="J50" i="15"/>
  <c r="K50" i="15"/>
  <c r="J51" i="15"/>
  <c r="K51" i="15"/>
  <c r="J52" i="15"/>
  <c r="K52" i="15"/>
  <c r="J53" i="15"/>
  <c r="K53" i="15"/>
  <c r="J54" i="15"/>
  <c r="K54" i="15"/>
  <c r="J55" i="15"/>
  <c r="K55" i="15"/>
  <c r="J56" i="15"/>
  <c r="K56" i="15"/>
  <c r="J57" i="15"/>
  <c r="K57" i="15"/>
  <c r="J58" i="15"/>
  <c r="K58" i="15"/>
  <c r="J59" i="15"/>
  <c r="K59" i="15"/>
  <c r="J60" i="15"/>
  <c r="K60" i="15"/>
  <c r="J61" i="15"/>
  <c r="K61" i="15"/>
  <c r="J62" i="15"/>
  <c r="K62" i="15"/>
  <c r="J63" i="15"/>
  <c r="K63" i="15"/>
  <c r="J64" i="15"/>
  <c r="K64" i="15"/>
  <c r="J65" i="15"/>
  <c r="K65" i="15"/>
  <c r="J66" i="15"/>
  <c r="K66" i="15"/>
  <c r="J67" i="15"/>
  <c r="K67" i="15"/>
  <c r="J68" i="15"/>
  <c r="K68" i="15"/>
  <c r="J69" i="15"/>
  <c r="K69" i="15"/>
  <c r="J70" i="15"/>
  <c r="K70" i="15"/>
  <c r="J71" i="15"/>
  <c r="K71" i="15"/>
  <c r="J72" i="15"/>
  <c r="K72" i="15"/>
  <c r="J73" i="15"/>
  <c r="K73" i="15"/>
  <c r="J74" i="15"/>
  <c r="K74" i="15"/>
  <c r="J75" i="15"/>
  <c r="K75" i="15"/>
  <c r="J76" i="15"/>
  <c r="K76" i="15"/>
  <c r="J77" i="15"/>
  <c r="K77" i="15"/>
  <c r="J78" i="15"/>
  <c r="K78" i="15"/>
  <c r="J79" i="15"/>
  <c r="K79" i="15"/>
  <c r="J80" i="15"/>
  <c r="K80" i="15"/>
  <c r="J81" i="15"/>
  <c r="K81" i="15"/>
  <c r="J82" i="15"/>
  <c r="K82" i="15"/>
  <c r="J83" i="15"/>
  <c r="K83" i="15"/>
  <c r="J84" i="15"/>
  <c r="K84" i="15"/>
  <c r="J85" i="15"/>
  <c r="K85" i="15"/>
  <c r="J86" i="15"/>
  <c r="K86" i="15"/>
  <c r="J87" i="15"/>
  <c r="K87" i="15"/>
  <c r="J88" i="15"/>
  <c r="K88" i="15"/>
  <c r="J89" i="15"/>
  <c r="K89" i="15"/>
  <c r="J90" i="15"/>
  <c r="K90" i="15"/>
  <c r="J91" i="15"/>
  <c r="K91" i="15"/>
  <c r="J92" i="15"/>
  <c r="K92" i="15"/>
  <c r="J93" i="15"/>
  <c r="K93" i="15"/>
  <c r="J94" i="15"/>
  <c r="K94" i="15"/>
  <c r="J95" i="15"/>
  <c r="K95" i="15"/>
  <c r="J96" i="15"/>
  <c r="K96" i="15"/>
  <c r="J97" i="15"/>
  <c r="K97" i="15"/>
  <c r="J98" i="15"/>
  <c r="K98" i="15"/>
  <c r="J99" i="15"/>
  <c r="K99" i="15"/>
  <c r="J100" i="15"/>
  <c r="K100" i="15"/>
  <c r="J101" i="15"/>
  <c r="K101" i="15"/>
  <c r="J102" i="15"/>
  <c r="K102" i="15"/>
  <c r="J103" i="15"/>
  <c r="K103" i="15"/>
  <c r="J104" i="15"/>
  <c r="K104" i="15"/>
  <c r="J105" i="15"/>
  <c r="K105" i="15"/>
  <c r="J106" i="15"/>
  <c r="K106" i="15"/>
  <c r="J107" i="15"/>
  <c r="K107" i="15"/>
  <c r="J108" i="15"/>
  <c r="K108" i="15"/>
  <c r="J109" i="15"/>
  <c r="K109" i="15"/>
  <c r="J110" i="15"/>
  <c r="K110" i="15"/>
  <c r="J111" i="15"/>
  <c r="K111" i="15"/>
  <c r="J112" i="15"/>
  <c r="K112" i="15"/>
  <c r="J113" i="15"/>
  <c r="K113" i="15"/>
  <c r="J114" i="15"/>
  <c r="K114" i="15"/>
  <c r="J115" i="15"/>
  <c r="K115" i="15"/>
  <c r="J116" i="15"/>
  <c r="K116" i="15"/>
  <c r="J117" i="15"/>
  <c r="K117" i="15"/>
  <c r="J118" i="15"/>
  <c r="K118" i="15"/>
  <c r="J119" i="15"/>
  <c r="K119" i="15"/>
  <c r="J120" i="15"/>
  <c r="K120" i="15"/>
  <c r="J121" i="15"/>
  <c r="K121" i="15"/>
  <c r="J122" i="15"/>
  <c r="K122" i="15"/>
  <c r="J123" i="15"/>
  <c r="K123" i="15"/>
  <c r="J124" i="15"/>
  <c r="K124" i="15"/>
  <c r="J125" i="15"/>
  <c r="K125" i="15"/>
  <c r="J126" i="15"/>
  <c r="K126" i="15"/>
  <c r="J127" i="15"/>
  <c r="K127" i="15"/>
  <c r="J128" i="15"/>
  <c r="K128" i="15"/>
  <c r="J129" i="15"/>
  <c r="K129" i="15"/>
  <c r="J130" i="15"/>
  <c r="K130" i="15"/>
  <c r="J131" i="15"/>
  <c r="K131" i="15"/>
  <c r="J132" i="15"/>
  <c r="K132" i="15"/>
  <c r="J133" i="15"/>
  <c r="K133" i="15"/>
  <c r="J134" i="15"/>
  <c r="K134" i="15"/>
  <c r="J135" i="15"/>
  <c r="K135" i="15"/>
  <c r="J136" i="15"/>
  <c r="K136" i="15"/>
  <c r="J137" i="15"/>
  <c r="K137" i="15"/>
  <c r="J138" i="15"/>
  <c r="K138" i="15"/>
  <c r="J139" i="15"/>
  <c r="K139" i="15"/>
  <c r="J140" i="15"/>
  <c r="K140" i="15"/>
  <c r="J141" i="15"/>
  <c r="K141" i="15"/>
  <c r="J142" i="15"/>
  <c r="K142" i="15"/>
  <c r="J143" i="15"/>
  <c r="K143" i="15"/>
  <c r="J144" i="15"/>
  <c r="K144" i="15"/>
  <c r="J145" i="15"/>
  <c r="K145" i="15"/>
  <c r="J146" i="15"/>
  <c r="K146" i="15"/>
  <c r="J147" i="15"/>
  <c r="K147" i="15"/>
  <c r="J148" i="15"/>
  <c r="K148" i="15"/>
  <c r="J149" i="15"/>
  <c r="K149" i="15"/>
  <c r="J150" i="15"/>
  <c r="K150" i="15"/>
  <c r="J151" i="15"/>
  <c r="K151" i="15"/>
  <c r="J152" i="15"/>
  <c r="K152" i="15"/>
  <c r="J153" i="15"/>
  <c r="K153" i="15"/>
  <c r="J154" i="15"/>
  <c r="K154" i="15"/>
  <c r="J155" i="15"/>
  <c r="K155" i="15"/>
  <c r="J156" i="15"/>
  <c r="K156" i="15"/>
  <c r="J157" i="15"/>
  <c r="K157" i="15"/>
  <c r="J158" i="15"/>
  <c r="K158" i="15"/>
  <c r="J159" i="15"/>
  <c r="K159" i="15"/>
  <c r="J160" i="15"/>
  <c r="K160" i="15"/>
  <c r="J161" i="15"/>
  <c r="K161" i="15"/>
  <c r="J162" i="15"/>
  <c r="K162" i="15"/>
  <c r="J163" i="15"/>
  <c r="K163" i="15"/>
  <c r="J164" i="15"/>
  <c r="K164" i="15"/>
  <c r="J165" i="15"/>
  <c r="K165" i="15"/>
  <c r="J166" i="15"/>
  <c r="K166" i="15"/>
  <c r="J167" i="15"/>
  <c r="K167" i="15"/>
  <c r="J168" i="15"/>
  <c r="K168" i="15"/>
  <c r="J169" i="15"/>
  <c r="K169" i="15"/>
  <c r="J170" i="15"/>
  <c r="K170" i="15"/>
  <c r="J171" i="15"/>
  <c r="K171" i="15"/>
  <c r="J172" i="15"/>
  <c r="K172" i="15"/>
  <c r="J173" i="15"/>
  <c r="K173" i="15"/>
  <c r="J174" i="15"/>
  <c r="K174" i="15"/>
  <c r="J175" i="15"/>
  <c r="K175" i="15"/>
  <c r="J176" i="15"/>
  <c r="K176" i="15"/>
  <c r="J177" i="15"/>
  <c r="K177" i="15"/>
  <c r="J178" i="15"/>
  <c r="K178" i="15"/>
  <c r="J179" i="15"/>
  <c r="K179" i="15"/>
  <c r="J180" i="15"/>
  <c r="K180" i="15"/>
  <c r="J181" i="15"/>
  <c r="K181" i="15"/>
  <c r="J182" i="15"/>
  <c r="K182" i="15"/>
  <c r="J183" i="15"/>
  <c r="K183" i="15"/>
  <c r="J184" i="15"/>
  <c r="K184" i="15"/>
  <c r="J185" i="15"/>
  <c r="K185" i="15"/>
  <c r="J186" i="15"/>
  <c r="K186" i="15"/>
  <c r="J187" i="15"/>
  <c r="K187" i="15"/>
  <c r="J188" i="15"/>
  <c r="K188" i="15"/>
  <c r="J189" i="15"/>
  <c r="K189" i="15"/>
  <c r="J190" i="15"/>
  <c r="K190" i="15"/>
  <c r="J191" i="15"/>
  <c r="K191" i="15"/>
  <c r="J192" i="15"/>
  <c r="K192" i="15"/>
  <c r="J193" i="15"/>
  <c r="K193" i="15"/>
  <c r="J194" i="15"/>
  <c r="K194" i="15"/>
  <c r="J195" i="15"/>
  <c r="K195" i="15"/>
  <c r="J196" i="15"/>
  <c r="K196" i="15"/>
  <c r="J197" i="15"/>
  <c r="K197" i="15"/>
  <c r="J198" i="15"/>
  <c r="K198" i="15"/>
  <c r="J199" i="15"/>
  <c r="K199" i="15"/>
  <c r="J200" i="15"/>
  <c r="K200" i="15"/>
  <c r="J201" i="15"/>
  <c r="K201" i="15"/>
  <c r="J202" i="15"/>
  <c r="K202" i="15"/>
  <c r="J203" i="15"/>
  <c r="K203" i="15"/>
  <c r="J204" i="15"/>
  <c r="K204" i="15"/>
  <c r="J205" i="15"/>
  <c r="K205" i="15"/>
  <c r="J206" i="15"/>
  <c r="K206" i="15"/>
  <c r="J207" i="15"/>
  <c r="K207" i="15"/>
  <c r="J208" i="15"/>
  <c r="K208" i="15"/>
  <c r="J209" i="15"/>
  <c r="K209" i="15"/>
  <c r="J210" i="15"/>
  <c r="K210" i="15"/>
  <c r="J211" i="15"/>
  <c r="K211" i="15"/>
  <c r="J212" i="15"/>
  <c r="K212" i="15"/>
  <c r="J213" i="15"/>
  <c r="K213" i="15"/>
  <c r="J214" i="15"/>
  <c r="K214" i="15"/>
  <c r="J215" i="15"/>
  <c r="K215" i="15"/>
  <c r="J216" i="15"/>
  <c r="K216" i="15"/>
  <c r="J217" i="15"/>
  <c r="K217" i="15"/>
  <c r="J218" i="15"/>
  <c r="K218" i="15"/>
  <c r="J219" i="15"/>
  <c r="K219" i="15"/>
  <c r="J220" i="15"/>
  <c r="K220" i="15"/>
  <c r="J221" i="15"/>
  <c r="K221" i="15"/>
  <c r="J222" i="15"/>
  <c r="K222" i="15"/>
  <c r="J223" i="15"/>
  <c r="K223" i="15"/>
  <c r="J224" i="15"/>
  <c r="K224" i="15"/>
  <c r="J225" i="15"/>
  <c r="K225" i="15"/>
  <c r="J226" i="15"/>
  <c r="K226" i="15"/>
  <c r="J227" i="15"/>
  <c r="K227" i="15"/>
  <c r="J228" i="15"/>
  <c r="K228" i="15"/>
  <c r="J229" i="15"/>
  <c r="K229" i="15"/>
  <c r="J230" i="15"/>
  <c r="K230" i="15"/>
  <c r="J231" i="15"/>
  <c r="K231" i="15"/>
  <c r="J232" i="15"/>
  <c r="K232" i="15"/>
  <c r="J233" i="15"/>
  <c r="K233" i="15"/>
  <c r="J234" i="15"/>
  <c r="K234" i="15"/>
  <c r="J235" i="15"/>
  <c r="K235" i="15"/>
  <c r="J236" i="15"/>
  <c r="K236" i="15"/>
  <c r="J237" i="15"/>
  <c r="K237" i="15"/>
  <c r="J238" i="15"/>
  <c r="K238" i="15"/>
  <c r="J239" i="15"/>
  <c r="K239" i="15"/>
  <c r="J240" i="15"/>
  <c r="K240" i="15"/>
  <c r="J241" i="15"/>
  <c r="K241" i="15"/>
  <c r="J242" i="15"/>
  <c r="K242" i="15"/>
  <c r="J243" i="15"/>
  <c r="K243" i="15"/>
  <c r="J244" i="15"/>
  <c r="K244" i="15"/>
  <c r="J245" i="15"/>
  <c r="K245" i="15"/>
  <c r="J246" i="15"/>
  <c r="K246" i="15"/>
  <c r="J247" i="15"/>
  <c r="K247" i="15"/>
  <c r="J248" i="15"/>
  <c r="K248" i="15"/>
  <c r="J249" i="15"/>
  <c r="K249" i="15"/>
  <c r="J250" i="15"/>
  <c r="K250" i="15"/>
  <c r="J251" i="15"/>
  <c r="K251" i="15"/>
  <c r="J252" i="15"/>
  <c r="K252" i="15"/>
  <c r="J253" i="15"/>
  <c r="K253" i="15"/>
  <c r="J254" i="15"/>
  <c r="K254" i="15"/>
  <c r="J255" i="15"/>
  <c r="K255" i="15"/>
  <c r="J256" i="15"/>
  <c r="K256" i="15"/>
  <c r="J257" i="15"/>
  <c r="K257" i="15"/>
  <c r="J258" i="15"/>
  <c r="K258" i="15"/>
  <c r="J259" i="15"/>
  <c r="K259" i="15"/>
  <c r="J260" i="15"/>
  <c r="K260" i="15"/>
  <c r="J261" i="15"/>
  <c r="K261" i="15"/>
  <c r="J262" i="15"/>
  <c r="K262" i="15"/>
  <c r="J263" i="15"/>
  <c r="K263" i="15"/>
  <c r="J264" i="15"/>
  <c r="K264" i="15"/>
  <c r="J265" i="15"/>
  <c r="K265" i="15"/>
  <c r="J266" i="15"/>
  <c r="K266" i="15"/>
  <c r="J267" i="15"/>
  <c r="K267" i="15"/>
  <c r="J268" i="15"/>
  <c r="K268" i="15"/>
  <c r="J269" i="15"/>
  <c r="K269" i="15"/>
  <c r="J270" i="15"/>
  <c r="K270" i="15"/>
  <c r="J271" i="15"/>
  <c r="K271" i="15"/>
  <c r="J272" i="15"/>
  <c r="K272" i="15"/>
  <c r="J273" i="15"/>
  <c r="K273" i="15"/>
  <c r="J274" i="15"/>
  <c r="K274" i="15"/>
  <c r="J275" i="15"/>
  <c r="K275" i="15"/>
  <c r="J276" i="15"/>
  <c r="K276" i="15"/>
  <c r="J277" i="15"/>
  <c r="K277" i="15"/>
  <c r="J278" i="15"/>
  <c r="K278" i="15"/>
  <c r="J279" i="15"/>
  <c r="K279" i="15"/>
  <c r="J280" i="15"/>
  <c r="K280" i="15"/>
  <c r="J281" i="15"/>
  <c r="K281" i="15"/>
  <c r="J282" i="15"/>
  <c r="K282" i="15"/>
  <c r="J283" i="15"/>
  <c r="K283" i="15"/>
  <c r="J284" i="15"/>
  <c r="K284" i="15"/>
  <c r="J285" i="15"/>
  <c r="K285" i="15"/>
  <c r="J286" i="15"/>
  <c r="K286" i="15"/>
  <c r="J287" i="15"/>
  <c r="K287" i="15"/>
  <c r="J288" i="15"/>
  <c r="K288" i="15"/>
  <c r="J289" i="15"/>
  <c r="K289" i="15"/>
  <c r="J290" i="15"/>
  <c r="K290" i="15"/>
  <c r="J291" i="15"/>
  <c r="K291" i="15"/>
  <c r="J292" i="15"/>
  <c r="K292" i="15"/>
  <c r="J293" i="15"/>
  <c r="K293" i="15"/>
  <c r="J294" i="15"/>
  <c r="K294" i="15"/>
  <c r="J295" i="15"/>
  <c r="K295" i="15"/>
  <c r="J296" i="15"/>
  <c r="K296" i="15"/>
  <c r="J297" i="15"/>
  <c r="K297" i="15"/>
  <c r="J298" i="15"/>
  <c r="K298" i="15"/>
  <c r="J299" i="15"/>
  <c r="K299" i="15"/>
  <c r="J300" i="15"/>
  <c r="K300" i="15"/>
  <c r="H2" i="15"/>
  <c r="H3" i="15"/>
  <c r="H4" i="15"/>
  <c r="H5" i="15"/>
  <c r="H6" i="15"/>
  <c r="H7" i="15"/>
  <c r="H8" i="15"/>
  <c r="H9" i="15"/>
  <c r="H10" i="15"/>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5" i="15"/>
  <c r="H86" i="15"/>
  <c r="H87" i="15"/>
  <c r="H88" i="15"/>
  <c r="H89" i="15"/>
  <c r="H90" i="15"/>
  <c r="H91" i="15"/>
  <c r="H92" i="15"/>
  <c r="H93" i="15"/>
  <c r="H94" i="15"/>
  <c r="H95" i="15"/>
  <c r="H96" i="15"/>
  <c r="H97" i="15"/>
  <c r="H98" i="15"/>
  <c r="H99" i="15"/>
  <c r="H100" i="15"/>
  <c r="H101" i="15"/>
  <c r="H102" i="15"/>
  <c r="H103" i="15"/>
  <c r="H104" i="15"/>
  <c r="H105" i="15"/>
  <c r="H106" i="15"/>
  <c r="H107" i="15"/>
  <c r="H108" i="15"/>
  <c r="H109" i="15"/>
  <c r="H110" i="15"/>
  <c r="H111" i="15"/>
  <c r="H112" i="15"/>
  <c r="H113" i="15"/>
  <c r="H114" i="15"/>
  <c r="H115" i="15"/>
  <c r="H116" i="15"/>
  <c r="H117" i="15"/>
  <c r="H118" i="15"/>
  <c r="H119" i="15"/>
  <c r="H120" i="15"/>
  <c r="H121" i="15"/>
  <c r="H122" i="15"/>
  <c r="H123" i="15"/>
  <c r="H124" i="15"/>
  <c r="H125" i="15"/>
  <c r="H126" i="15"/>
  <c r="H127" i="15"/>
  <c r="H128" i="15"/>
  <c r="H129" i="15"/>
  <c r="H130" i="15"/>
  <c r="H131" i="15"/>
  <c r="H132" i="15"/>
  <c r="H133" i="15"/>
  <c r="H134" i="15"/>
  <c r="H135" i="15"/>
  <c r="H136" i="15"/>
  <c r="H137" i="15"/>
  <c r="H138" i="15"/>
  <c r="H139" i="15"/>
  <c r="H140" i="15"/>
  <c r="H141" i="15"/>
  <c r="H142" i="15"/>
  <c r="H143" i="15"/>
  <c r="H144" i="15"/>
  <c r="H145" i="15"/>
  <c r="H146" i="15"/>
  <c r="H147" i="15"/>
  <c r="H148" i="15"/>
  <c r="H149" i="15"/>
  <c r="H150" i="15"/>
  <c r="H151" i="15"/>
  <c r="H152" i="15"/>
  <c r="H153" i="15"/>
  <c r="H154" i="15"/>
  <c r="H155" i="15"/>
  <c r="H156" i="15"/>
  <c r="H157" i="15"/>
  <c r="H158" i="15"/>
  <c r="H159" i="15"/>
  <c r="H160" i="15"/>
  <c r="H161" i="15"/>
  <c r="H162" i="15"/>
  <c r="H163" i="15"/>
  <c r="H164" i="15"/>
  <c r="H165" i="15"/>
  <c r="H166" i="15"/>
  <c r="H167" i="15"/>
  <c r="H168" i="15"/>
  <c r="H169" i="15"/>
  <c r="H170" i="15"/>
  <c r="H171" i="15"/>
  <c r="H172" i="15"/>
  <c r="H173" i="15"/>
  <c r="H174" i="15"/>
  <c r="H175" i="15"/>
  <c r="H176" i="15"/>
  <c r="H177" i="15"/>
  <c r="H178" i="15"/>
  <c r="H179" i="15"/>
  <c r="H180" i="15"/>
  <c r="H181" i="15"/>
  <c r="H182" i="15"/>
  <c r="H183" i="15"/>
  <c r="H184" i="15"/>
  <c r="H185" i="15"/>
  <c r="H186" i="15"/>
  <c r="H187" i="15"/>
  <c r="H188" i="15"/>
  <c r="H189" i="15"/>
  <c r="H190" i="15"/>
  <c r="H191" i="15"/>
  <c r="H192" i="15"/>
  <c r="H193" i="15"/>
  <c r="H194" i="15"/>
  <c r="H195" i="15"/>
  <c r="H196" i="15"/>
  <c r="H197" i="15"/>
  <c r="H198" i="15"/>
  <c r="H199" i="15"/>
  <c r="H200" i="15"/>
  <c r="H201" i="15"/>
  <c r="H202" i="15"/>
  <c r="H203" i="15"/>
  <c r="H204" i="15"/>
  <c r="H205" i="15"/>
  <c r="H206" i="15"/>
  <c r="H207" i="15"/>
  <c r="H208" i="15"/>
  <c r="H209" i="15"/>
  <c r="H210" i="15"/>
  <c r="H211" i="15"/>
  <c r="H212" i="15"/>
  <c r="H213" i="15"/>
  <c r="H214" i="15"/>
  <c r="H215" i="15"/>
  <c r="H216" i="15"/>
  <c r="H217" i="15"/>
  <c r="H218" i="15"/>
  <c r="H219" i="15"/>
  <c r="H220" i="15"/>
  <c r="H221" i="15"/>
  <c r="H222" i="15"/>
  <c r="H223" i="15"/>
  <c r="H224" i="15"/>
  <c r="H225" i="15"/>
  <c r="H226" i="15"/>
  <c r="H227" i="15"/>
  <c r="H228" i="15"/>
  <c r="H229" i="15"/>
  <c r="H230" i="15"/>
  <c r="H231" i="15"/>
  <c r="H232" i="15"/>
  <c r="H233" i="15"/>
  <c r="H234" i="15"/>
  <c r="H235" i="15"/>
  <c r="H236" i="15"/>
  <c r="H237" i="15"/>
  <c r="H238" i="15"/>
  <c r="H239" i="15"/>
  <c r="H240" i="15"/>
  <c r="H241" i="15"/>
  <c r="H242" i="15"/>
  <c r="H243" i="15"/>
  <c r="H244" i="15"/>
  <c r="H245" i="15"/>
  <c r="H246" i="15"/>
  <c r="H247" i="15"/>
  <c r="H248" i="15"/>
  <c r="H249" i="15"/>
  <c r="H250" i="15"/>
  <c r="H251" i="15"/>
  <c r="H252" i="15"/>
  <c r="H253" i="15"/>
  <c r="H254" i="15"/>
  <c r="H255" i="15"/>
  <c r="H256" i="15"/>
  <c r="H257" i="15"/>
  <c r="H258" i="15"/>
  <c r="H259" i="15"/>
  <c r="H260" i="15"/>
  <c r="H261" i="15"/>
  <c r="H262" i="15"/>
  <c r="H263" i="15"/>
  <c r="H264" i="15"/>
  <c r="H265" i="15"/>
  <c r="H266" i="15"/>
  <c r="H267" i="15"/>
  <c r="H268" i="15"/>
  <c r="H269" i="15"/>
  <c r="H270" i="15"/>
  <c r="H271" i="15"/>
  <c r="H272" i="15"/>
  <c r="H273" i="15"/>
  <c r="H274" i="15"/>
  <c r="H275" i="15"/>
  <c r="H276" i="15"/>
  <c r="H277" i="15"/>
  <c r="H278" i="15"/>
  <c r="H279" i="15"/>
  <c r="H280" i="15"/>
  <c r="H281" i="15"/>
  <c r="H282" i="15"/>
  <c r="H283" i="15"/>
  <c r="H284" i="15"/>
  <c r="H285" i="15"/>
  <c r="H286" i="15"/>
  <c r="H287" i="15"/>
  <c r="H288" i="15"/>
  <c r="H289" i="15"/>
  <c r="H290" i="15"/>
  <c r="H291" i="15"/>
  <c r="H292" i="15"/>
  <c r="H293" i="15"/>
  <c r="H294" i="15"/>
  <c r="H295" i="15"/>
  <c r="H296" i="15"/>
  <c r="H297" i="15"/>
  <c r="H298" i="15"/>
  <c r="H299" i="15"/>
  <c r="H300" i="15"/>
  <c r="G2" i="15"/>
  <c r="G3" i="15"/>
  <c r="G4" i="15"/>
  <c r="G5" i="15"/>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99" i="15"/>
  <c r="G100" i="15"/>
  <c r="G101" i="15"/>
  <c r="G102" i="15"/>
  <c r="G103" i="15"/>
  <c r="G104" i="15"/>
  <c r="G105" i="15"/>
  <c r="G106" i="15"/>
  <c r="G107" i="15"/>
  <c r="G108" i="15"/>
  <c r="G109" i="15"/>
  <c r="G110" i="15"/>
  <c r="G111" i="15"/>
  <c r="G112" i="15"/>
  <c r="G113" i="15"/>
  <c r="G114" i="15"/>
  <c r="G115" i="15"/>
  <c r="G116" i="15"/>
  <c r="G117" i="15"/>
  <c r="G118" i="15"/>
  <c r="G119" i="15"/>
  <c r="G120" i="15"/>
  <c r="G121" i="15"/>
  <c r="G122" i="15"/>
  <c r="G123" i="15"/>
  <c r="G124" i="15"/>
  <c r="G125" i="15"/>
  <c r="G126" i="15"/>
  <c r="G127" i="15"/>
  <c r="G128" i="15"/>
  <c r="G129" i="15"/>
  <c r="G130" i="15"/>
  <c r="G131" i="15"/>
  <c r="G132" i="15"/>
  <c r="G133" i="15"/>
  <c r="G134" i="15"/>
  <c r="G135" i="15"/>
  <c r="G136" i="15"/>
  <c r="G137" i="15"/>
  <c r="G138" i="15"/>
  <c r="G139" i="15"/>
  <c r="G140" i="15"/>
  <c r="G141" i="15"/>
  <c r="G142" i="15"/>
  <c r="G143" i="15"/>
  <c r="G144" i="15"/>
  <c r="G145" i="15"/>
  <c r="G146" i="15"/>
  <c r="G147" i="15"/>
  <c r="G148" i="15"/>
  <c r="G149" i="15"/>
  <c r="G150" i="15"/>
  <c r="G151" i="15"/>
  <c r="G152" i="15"/>
  <c r="G153" i="15"/>
  <c r="G154" i="15"/>
  <c r="G155" i="15"/>
  <c r="G156" i="15"/>
  <c r="G157" i="15"/>
  <c r="G158" i="15"/>
  <c r="G159" i="15"/>
  <c r="G160" i="15"/>
  <c r="G161" i="15"/>
  <c r="G162" i="15"/>
  <c r="G163" i="15"/>
  <c r="G164" i="15"/>
  <c r="G165" i="15"/>
  <c r="G166" i="15"/>
  <c r="G167" i="15"/>
  <c r="G168" i="15"/>
  <c r="G169" i="15"/>
  <c r="G170" i="15"/>
  <c r="G171" i="15"/>
  <c r="G172" i="15"/>
  <c r="G173" i="15"/>
  <c r="G174" i="15"/>
  <c r="G175" i="15"/>
  <c r="G176" i="15"/>
  <c r="G177" i="15"/>
  <c r="G178" i="15"/>
  <c r="G179" i="15"/>
  <c r="G180" i="15"/>
  <c r="G181" i="15"/>
  <c r="G182" i="15"/>
  <c r="G183" i="15"/>
  <c r="G184" i="15"/>
  <c r="G185" i="15"/>
  <c r="G186" i="15"/>
  <c r="G187" i="15"/>
  <c r="G188" i="15"/>
  <c r="G189" i="15"/>
  <c r="G190" i="15"/>
  <c r="G191" i="15"/>
  <c r="G192" i="15"/>
  <c r="G193" i="15"/>
  <c r="G194" i="15"/>
  <c r="G195" i="15"/>
  <c r="G196" i="15"/>
  <c r="G197" i="15"/>
  <c r="G198" i="15"/>
  <c r="G199" i="15"/>
  <c r="G200" i="15"/>
  <c r="G201" i="15"/>
  <c r="G202" i="15"/>
  <c r="G203" i="15"/>
  <c r="G204" i="15"/>
  <c r="G205" i="15"/>
  <c r="G206" i="15"/>
  <c r="G207" i="15"/>
  <c r="G208" i="15"/>
  <c r="G209" i="15"/>
  <c r="G210" i="15"/>
  <c r="G211" i="15"/>
  <c r="G212" i="15"/>
  <c r="G213" i="15"/>
  <c r="G214" i="15"/>
  <c r="G215" i="15"/>
  <c r="G216" i="15"/>
  <c r="G217" i="15"/>
  <c r="G218" i="15"/>
  <c r="G219" i="15"/>
  <c r="G220" i="15"/>
  <c r="G221" i="15"/>
  <c r="G222" i="15"/>
  <c r="G223" i="15"/>
  <c r="G224" i="15"/>
  <c r="G225" i="15"/>
  <c r="G226" i="15"/>
  <c r="G227" i="15"/>
  <c r="G228" i="15"/>
  <c r="G229" i="15"/>
  <c r="G230" i="15"/>
  <c r="G231" i="15"/>
  <c r="G232" i="15"/>
  <c r="G233" i="15"/>
  <c r="G234" i="15"/>
  <c r="G235" i="15"/>
  <c r="G236" i="15"/>
  <c r="G237" i="15"/>
  <c r="G238" i="15"/>
  <c r="G239" i="15"/>
  <c r="G240" i="15"/>
  <c r="G241" i="15"/>
  <c r="G242" i="15"/>
  <c r="G243" i="15"/>
  <c r="G244" i="15"/>
  <c r="G245" i="15"/>
  <c r="G246" i="15"/>
  <c r="G247" i="15"/>
  <c r="G248" i="15"/>
  <c r="G249" i="15"/>
  <c r="G250" i="15"/>
  <c r="G251" i="15"/>
  <c r="G252" i="15"/>
  <c r="G253" i="15"/>
  <c r="G254" i="15"/>
  <c r="G255" i="15"/>
  <c r="G256" i="15"/>
  <c r="G257" i="15"/>
  <c r="G258" i="15"/>
  <c r="G259" i="15"/>
  <c r="G260" i="15"/>
  <c r="G261" i="15"/>
  <c r="G262" i="15"/>
  <c r="G263" i="15"/>
  <c r="G264" i="15"/>
  <c r="G265" i="15"/>
  <c r="G266" i="15"/>
  <c r="G267" i="15"/>
  <c r="G268" i="15"/>
  <c r="G269" i="15"/>
  <c r="G270" i="15"/>
  <c r="G271" i="15"/>
  <c r="G272" i="15"/>
  <c r="G273" i="15"/>
  <c r="G274" i="15"/>
  <c r="G275" i="15"/>
  <c r="G276" i="15"/>
  <c r="G277" i="15"/>
  <c r="G278" i="15"/>
  <c r="G279" i="15"/>
  <c r="G280" i="15"/>
  <c r="G281" i="15"/>
  <c r="G282" i="15"/>
  <c r="G283" i="15"/>
  <c r="G284" i="15"/>
  <c r="G285" i="15"/>
  <c r="G286" i="15"/>
  <c r="G287" i="15"/>
  <c r="G288" i="15"/>
  <c r="G289" i="15"/>
  <c r="G290" i="15"/>
  <c r="G291" i="15"/>
  <c r="G292" i="15"/>
  <c r="G293" i="15"/>
  <c r="G294" i="15"/>
  <c r="G295" i="15"/>
  <c r="G296" i="15"/>
  <c r="G297" i="15"/>
  <c r="G298" i="15"/>
  <c r="G299" i="15"/>
  <c r="G300" i="15"/>
  <c r="J12" i="13"/>
  <c r="I12" i="13"/>
  <c r="F12" i="13"/>
  <c r="E12" i="13"/>
  <c r="F10" i="18"/>
  <c r="J5" i="18"/>
  <c r="C5" i="18"/>
  <c r="F11" i="13"/>
  <c r="C5" i="13"/>
  <c r="D15" i="1"/>
  <c r="D14" i="1"/>
  <c r="D13" i="1"/>
  <c r="D11" i="1"/>
  <c r="D10" i="1"/>
  <c r="D9" i="1"/>
  <c r="D7" i="1"/>
  <c r="E6" i="1"/>
  <c r="C5" i="1"/>
  <c r="C5" i="2"/>
  <c r="J5" i="13"/>
  <c r="D8" i="1"/>
  <c r="C4" i="21"/>
  <c r="I2" i="17"/>
  <c r="A2" i="17"/>
  <c r="H2" i="17"/>
  <c r="G2" i="17"/>
  <c r="F2" i="17"/>
  <c r="E2" i="17"/>
  <c r="D2" i="17"/>
  <c r="C2" i="17"/>
  <c r="B2" i="17"/>
  <c r="D3" i="11"/>
  <c r="D4" i="11"/>
  <c r="D5" i="11"/>
  <c r="D6" i="11"/>
  <c r="D7" i="11"/>
  <c r="D2" i="11"/>
  <c r="D161" i="13"/>
  <c r="A149" i="15" s="1"/>
  <c r="F161" i="13"/>
  <c r="C149" i="15" s="1"/>
  <c r="G161" i="13"/>
  <c r="D149" i="15" s="1"/>
  <c r="D162" i="13"/>
  <c r="A150" i="15"/>
  <c r="F162" i="13"/>
  <c r="C150" i="15" s="1"/>
  <c r="G162" i="13"/>
  <c r="D150" i="15" s="1"/>
  <c r="F15" i="13"/>
  <c r="C3" i="15" s="1"/>
  <c r="G15" i="13"/>
  <c r="D3" i="15" s="1"/>
  <c r="F14" i="13"/>
  <c r="C2" i="15" s="1"/>
  <c r="G14" i="13"/>
  <c r="D2" i="15" s="1"/>
  <c r="F16" i="13"/>
  <c r="C4" i="15" s="1"/>
  <c r="G16" i="13"/>
  <c r="D4" i="15" s="1"/>
  <c r="F17" i="13"/>
  <c r="C5" i="15" s="1"/>
  <c r="G17" i="13"/>
  <c r="D5" i="15" s="1"/>
  <c r="F18" i="13"/>
  <c r="C6" i="15" s="1"/>
  <c r="G18" i="13"/>
  <c r="D6" i="15" s="1"/>
  <c r="F19" i="13"/>
  <c r="C7" i="15" s="1"/>
  <c r="G19" i="13"/>
  <c r="D7" i="15" s="1"/>
  <c r="F20" i="13"/>
  <c r="C8" i="15" s="1"/>
  <c r="G20" i="13"/>
  <c r="D8" i="15" s="1"/>
  <c r="F21" i="13"/>
  <c r="C9" i="15" s="1"/>
  <c r="G21" i="13"/>
  <c r="D9" i="15" s="1"/>
  <c r="F22" i="13"/>
  <c r="C10" i="15" s="1"/>
  <c r="G22" i="13"/>
  <c r="D10" i="15" s="1"/>
  <c r="F23" i="13"/>
  <c r="C11" i="15" s="1"/>
  <c r="G23" i="13"/>
  <c r="D11" i="15" s="1"/>
  <c r="F24" i="13"/>
  <c r="C12" i="15" s="1"/>
  <c r="G24" i="13"/>
  <c r="D12" i="15" s="1"/>
  <c r="F25" i="13"/>
  <c r="C13" i="15" s="1"/>
  <c r="G25" i="13"/>
  <c r="D13" i="15" s="1"/>
  <c r="F26" i="13"/>
  <c r="C14" i="15" s="1"/>
  <c r="G26" i="13"/>
  <c r="D14" i="15" s="1"/>
  <c r="F27" i="13"/>
  <c r="C15" i="15" s="1"/>
  <c r="G27" i="13"/>
  <c r="D15" i="15" s="1"/>
  <c r="F28" i="13"/>
  <c r="C16" i="15" s="1"/>
  <c r="G28" i="13"/>
  <c r="D16" i="15" s="1"/>
  <c r="F29" i="13"/>
  <c r="C17" i="15" s="1"/>
  <c r="G29" i="13"/>
  <c r="D17" i="15" s="1"/>
  <c r="F30" i="13"/>
  <c r="C18" i="15" s="1"/>
  <c r="G30" i="13"/>
  <c r="D18" i="15" s="1"/>
  <c r="F31" i="13"/>
  <c r="C19" i="15" s="1"/>
  <c r="G31" i="13"/>
  <c r="D19" i="15" s="1"/>
  <c r="F32" i="13"/>
  <c r="C20" i="15" s="1"/>
  <c r="G32" i="13"/>
  <c r="D20" i="15" s="1"/>
  <c r="F33" i="13"/>
  <c r="C21" i="15" s="1"/>
  <c r="G33" i="13"/>
  <c r="D21" i="15" s="1"/>
  <c r="F34" i="13"/>
  <c r="C22" i="15" s="1"/>
  <c r="G34" i="13"/>
  <c r="D22" i="15" s="1"/>
  <c r="F35" i="13"/>
  <c r="C23" i="15" s="1"/>
  <c r="G35" i="13"/>
  <c r="D23" i="15" s="1"/>
  <c r="F36" i="13"/>
  <c r="C24" i="15" s="1"/>
  <c r="G36" i="13"/>
  <c r="D24" i="15" s="1"/>
  <c r="F37" i="13"/>
  <c r="C25" i="15" s="1"/>
  <c r="G37" i="13"/>
  <c r="D25" i="15" s="1"/>
  <c r="F38" i="13"/>
  <c r="C26" i="15" s="1"/>
  <c r="G38" i="13"/>
  <c r="D26" i="15" s="1"/>
  <c r="F39" i="13"/>
  <c r="C27" i="15" s="1"/>
  <c r="G39" i="13"/>
  <c r="D27" i="15" s="1"/>
  <c r="F40" i="13"/>
  <c r="C28" i="15" s="1"/>
  <c r="G40" i="13"/>
  <c r="D28" i="15" s="1"/>
  <c r="F41" i="13"/>
  <c r="C29" i="15" s="1"/>
  <c r="G41" i="13"/>
  <c r="D29" i="15" s="1"/>
  <c r="F42" i="13"/>
  <c r="C30" i="15" s="1"/>
  <c r="G42" i="13"/>
  <c r="D30" i="15" s="1"/>
  <c r="F43" i="13"/>
  <c r="C31" i="15" s="1"/>
  <c r="G43" i="13"/>
  <c r="D31" i="15" s="1"/>
  <c r="F44" i="13"/>
  <c r="C32" i="15" s="1"/>
  <c r="G44" i="13"/>
  <c r="D32" i="15" s="1"/>
  <c r="F45" i="13"/>
  <c r="C33" i="15" s="1"/>
  <c r="G45" i="13"/>
  <c r="D33" i="15" s="1"/>
  <c r="F46" i="13"/>
  <c r="C34" i="15" s="1"/>
  <c r="G46" i="13"/>
  <c r="D34" i="15" s="1"/>
  <c r="F47" i="13"/>
  <c r="C35" i="15" s="1"/>
  <c r="G47" i="13"/>
  <c r="D35" i="15" s="1"/>
  <c r="F48" i="13"/>
  <c r="C36" i="15" s="1"/>
  <c r="G48" i="13"/>
  <c r="D36" i="15" s="1"/>
  <c r="F49" i="13"/>
  <c r="C37" i="15" s="1"/>
  <c r="G49" i="13"/>
  <c r="D37" i="15" s="1"/>
  <c r="F50" i="13"/>
  <c r="C38" i="15" s="1"/>
  <c r="G50" i="13"/>
  <c r="D38" i="15" s="1"/>
  <c r="F51" i="13"/>
  <c r="C39" i="15" s="1"/>
  <c r="G51" i="13"/>
  <c r="D39" i="15" s="1"/>
  <c r="F52" i="13"/>
  <c r="C40" i="15" s="1"/>
  <c r="G52" i="13"/>
  <c r="D40" i="15" s="1"/>
  <c r="F53" i="13"/>
  <c r="C41" i="15" s="1"/>
  <c r="G53" i="13"/>
  <c r="D41" i="15" s="1"/>
  <c r="F54" i="13"/>
  <c r="C42" i="15" s="1"/>
  <c r="G54" i="13"/>
  <c r="D42" i="15" s="1"/>
  <c r="F55" i="13"/>
  <c r="C43" i="15" s="1"/>
  <c r="G55" i="13"/>
  <c r="D43" i="15" s="1"/>
  <c r="F56" i="13"/>
  <c r="C44" i="15" s="1"/>
  <c r="G56" i="13"/>
  <c r="D44" i="15" s="1"/>
  <c r="F57" i="13"/>
  <c r="C45" i="15" s="1"/>
  <c r="G57" i="13"/>
  <c r="D45" i="15" s="1"/>
  <c r="F58" i="13"/>
  <c r="C46" i="15" s="1"/>
  <c r="G58" i="13"/>
  <c r="D46" i="15" s="1"/>
  <c r="F59" i="13"/>
  <c r="C47" i="15" s="1"/>
  <c r="G59" i="13"/>
  <c r="D47" i="15" s="1"/>
  <c r="F60" i="13"/>
  <c r="C48" i="15" s="1"/>
  <c r="G60" i="13"/>
  <c r="D48" i="15" s="1"/>
  <c r="F61" i="13"/>
  <c r="C49" i="15" s="1"/>
  <c r="G61" i="13"/>
  <c r="D49" i="15" s="1"/>
  <c r="F62" i="13"/>
  <c r="C50" i="15" s="1"/>
  <c r="G62" i="13"/>
  <c r="D50" i="15" s="1"/>
  <c r="F63" i="13"/>
  <c r="C51" i="15" s="1"/>
  <c r="G63" i="13"/>
  <c r="D51" i="15" s="1"/>
  <c r="F64" i="13"/>
  <c r="C52" i="15" s="1"/>
  <c r="G64" i="13"/>
  <c r="D52" i="15" s="1"/>
  <c r="F65" i="13"/>
  <c r="C53" i="15" s="1"/>
  <c r="G65" i="13"/>
  <c r="D53" i="15" s="1"/>
  <c r="F66" i="13"/>
  <c r="C54" i="15" s="1"/>
  <c r="G66" i="13"/>
  <c r="D54" i="15" s="1"/>
  <c r="F67" i="13"/>
  <c r="C55" i="15" s="1"/>
  <c r="G67" i="13"/>
  <c r="D55" i="15" s="1"/>
  <c r="F68" i="13"/>
  <c r="C56" i="15" s="1"/>
  <c r="G68" i="13"/>
  <c r="D56" i="15" s="1"/>
  <c r="F69" i="13"/>
  <c r="C57" i="15" s="1"/>
  <c r="G69" i="13"/>
  <c r="D57" i="15" s="1"/>
  <c r="F70" i="13"/>
  <c r="C58" i="15" s="1"/>
  <c r="G70" i="13"/>
  <c r="D58" i="15" s="1"/>
  <c r="F71" i="13"/>
  <c r="C59" i="15" s="1"/>
  <c r="G71" i="13"/>
  <c r="D59" i="15" s="1"/>
  <c r="F72" i="13"/>
  <c r="C60" i="15" s="1"/>
  <c r="G72" i="13"/>
  <c r="D60" i="15" s="1"/>
  <c r="F73" i="13"/>
  <c r="C61" i="15" s="1"/>
  <c r="G73" i="13"/>
  <c r="D61" i="15" s="1"/>
  <c r="F74" i="13"/>
  <c r="C62" i="15" s="1"/>
  <c r="G74" i="13"/>
  <c r="D62" i="15" s="1"/>
  <c r="F75" i="13"/>
  <c r="C63" i="15" s="1"/>
  <c r="G75" i="13"/>
  <c r="D63" i="15" s="1"/>
  <c r="F76" i="13"/>
  <c r="C64" i="15" s="1"/>
  <c r="G76" i="13"/>
  <c r="D64" i="15" s="1"/>
  <c r="F77" i="13"/>
  <c r="C65" i="15" s="1"/>
  <c r="G77" i="13"/>
  <c r="D65" i="15" s="1"/>
  <c r="F78" i="13"/>
  <c r="C66" i="15" s="1"/>
  <c r="G78" i="13"/>
  <c r="D66" i="15" s="1"/>
  <c r="F79" i="13"/>
  <c r="C67" i="15" s="1"/>
  <c r="G79" i="13"/>
  <c r="D67" i="15" s="1"/>
  <c r="F80" i="13"/>
  <c r="C68" i="15" s="1"/>
  <c r="G80" i="13"/>
  <c r="D68" i="15" s="1"/>
  <c r="F81" i="13"/>
  <c r="C69" i="15" s="1"/>
  <c r="G81" i="13"/>
  <c r="D69" i="15" s="1"/>
  <c r="F82" i="13"/>
  <c r="C70" i="15" s="1"/>
  <c r="G82" i="13"/>
  <c r="D70" i="15" s="1"/>
  <c r="F83" i="13"/>
  <c r="C71" i="15" s="1"/>
  <c r="G83" i="13"/>
  <c r="D71" i="15" s="1"/>
  <c r="F84" i="13"/>
  <c r="C72" i="15" s="1"/>
  <c r="G84" i="13"/>
  <c r="D72" i="15" s="1"/>
  <c r="F85" i="13"/>
  <c r="C73" i="15" s="1"/>
  <c r="G85" i="13"/>
  <c r="D73" i="15" s="1"/>
  <c r="F86" i="13"/>
  <c r="C74" i="15" s="1"/>
  <c r="G86" i="13"/>
  <c r="D74" i="15" s="1"/>
  <c r="F87" i="13"/>
  <c r="C75" i="15" s="1"/>
  <c r="G87" i="13"/>
  <c r="D75" i="15" s="1"/>
  <c r="F88" i="13"/>
  <c r="C76" i="15" s="1"/>
  <c r="G88" i="13"/>
  <c r="D76" i="15" s="1"/>
  <c r="F89" i="13"/>
  <c r="C77" i="15" s="1"/>
  <c r="G89" i="13"/>
  <c r="D77" i="15" s="1"/>
  <c r="F90" i="13"/>
  <c r="C78" i="15" s="1"/>
  <c r="G90" i="13"/>
  <c r="D78" i="15" s="1"/>
  <c r="F91" i="13"/>
  <c r="C79" i="15" s="1"/>
  <c r="G91" i="13"/>
  <c r="D79" i="15" s="1"/>
  <c r="F92" i="13"/>
  <c r="C80" i="15" s="1"/>
  <c r="G92" i="13"/>
  <c r="D80" i="15" s="1"/>
  <c r="F93" i="13"/>
  <c r="C81" i="15" s="1"/>
  <c r="G93" i="13"/>
  <c r="D81" i="15" s="1"/>
  <c r="F94" i="13"/>
  <c r="C82" i="15" s="1"/>
  <c r="G94" i="13"/>
  <c r="D82" i="15" s="1"/>
  <c r="F95" i="13"/>
  <c r="C83" i="15" s="1"/>
  <c r="G95" i="13"/>
  <c r="D83" i="15" s="1"/>
  <c r="F96" i="13"/>
  <c r="C84" i="15" s="1"/>
  <c r="G96" i="13"/>
  <c r="D84" i="15" s="1"/>
  <c r="F97" i="13"/>
  <c r="C85" i="15" s="1"/>
  <c r="G97" i="13"/>
  <c r="D85" i="15" s="1"/>
  <c r="F98" i="13"/>
  <c r="C86" i="15" s="1"/>
  <c r="G98" i="13"/>
  <c r="D86" i="15" s="1"/>
  <c r="F99" i="13"/>
  <c r="C87" i="15" s="1"/>
  <c r="G99" i="13"/>
  <c r="D87" i="15" s="1"/>
  <c r="F100" i="13"/>
  <c r="C88" i="15" s="1"/>
  <c r="G100" i="13"/>
  <c r="D88" i="15" s="1"/>
  <c r="F101" i="13"/>
  <c r="C89" i="15" s="1"/>
  <c r="G101" i="13"/>
  <c r="D89" i="15" s="1"/>
  <c r="F102" i="13"/>
  <c r="C90" i="15" s="1"/>
  <c r="G102" i="13"/>
  <c r="D90" i="15" s="1"/>
  <c r="F103" i="13"/>
  <c r="C91" i="15" s="1"/>
  <c r="G103" i="13"/>
  <c r="D91" i="15" s="1"/>
  <c r="F104" i="13"/>
  <c r="C92" i="15" s="1"/>
  <c r="G104" i="13"/>
  <c r="D92" i="15" s="1"/>
  <c r="F105" i="13"/>
  <c r="C93" i="15" s="1"/>
  <c r="G105" i="13"/>
  <c r="D93" i="15" s="1"/>
  <c r="F106" i="13"/>
  <c r="C94" i="15" s="1"/>
  <c r="G106" i="13"/>
  <c r="D94" i="15" s="1"/>
  <c r="F107" i="13"/>
  <c r="C95" i="15" s="1"/>
  <c r="G107" i="13"/>
  <c r="D95" i="15" s="1"/>
  <c r="F108" i="13"/>
  <c r="C96" i="15" s="1"/>
  <c r="G108" i="13"/>
  <c r="D96" i="15" s="1"/>
  <c r="F109" i="13"/>
  <c r="C97" i="15" s="1"/>
  <c r="G109" i="13"/>
  <c r="D97" i="15" s="1"/>
  <c r="F110" i="13"/>
  <c r="C98" i="15" s="1"/>
  <c r="G110" i="13"/>
  <c r="D98" i="15" s="1"/>
  <c r="F111" i="13"/>
  <c r="C99" i="15" s="1"/>
  <c r="G111" i="13"/>
  <c r="D99" i="15" s="1"/>
  <c r="F112" i="13"/>
  <c r="C100" i="15" s="1"/>
  <c r="G112" i="13"/>
  <c r="D100" i="15" s="1"/>
  <c r="F113" i="13"/>
  <c r="C101" i="15" s="1"/>
  <c r="G113" i="13"/>
  <c r="D101" i="15" s="1"/>
  <c r="F114" i="13"/>
  <c r="C102" i="15" s="1"/>
  <c r="G114" i="13"/>
  <c r="D102" i="15" s="1"/>
  <c r="F115" i="13"/>
  <c r="C103" i="15" s="1"/>
  <c r="G115" i="13"/>
  <c r="D103" i="15" s="1"/>
  <c r="F116" i="13"/>
  <c r="C104" i="15" s="1"/>
  <c r="G116" i="13"/>
  <c r="D104" i="15" s="1"/>
  <c r="F117" i="13"/>
  <c r="C105" i="15" s="1"/>
  <c r="G117" i="13"/>
  <c r="D105" i="15" s="1"/>
  <c r="F118" i="13"/>
  <c r="C106" i="15" s="1"/>
  <c r="G118" i="13"/>
  <c r="D106" i="15" s="1"/>
  <c r="F119" i="13"/>
  <c r="C107" i="15" s="1"/>
  <c r="G119" i="13"/>
  <c r="D107" i="15" s="1"/>
  <c r="F120" i="13"/>
  <c r="C108" i="15" s="1"/>
  <c r="G120" i="13"/>
  <c r="D108" i="15" s="1"/>
  <c r="F121" i="13"/>
  <c r="C109" i="15" s="1"/>
  <c r="G121" i="13"/>
  <c r="D109" i="15" s="1"/>
  <c r="F122" i="13"/>
  <c r="C110" i="15" s="1"/>
  <c r="G122" i="13"/>
  <c r="D110" i="15" s="1"/>
  <c r="F123" i="13"/>
  <c r="C111" i="15" s="1"/>
  <c r="G123" i="13"/>
  <c r="D111" i="15" s="1"/>
  <c r="F124" i="13"/>
  <c r="C112" i="15" s="1"/>
  <c r="G124" i="13"/>
  <c r="D112" i="15" s="1"/>
  <c r="F125" i="13"/>
  <c r="C113" i="15" s="1"/>
  <c r="G125" i="13"/>
  <c r="D113" i="15" s="1"/>
  <c r="F126" i="13"/>
  <c r="C114" i="15" s="1"/>
  <c r="G126" i="13"/>
  <c r="D114" i="15" s="1"/>
  <c r="F127" i="13"/>
  <c r="C115" i="15" s="1"/>
  <c r="G127" i="13"/>
  <c r="D115" i="15" s="1"/>
  <c r="F128" i="13"/>
  <c r="C116" i="15" s="1"/>
  <c r="G128" i="13"/>
  <c r="D116" i="15" s="1"/>
  <c r="F129" i="13"/>
  <c r="C117" i="15" s="1"/>
  <c r="G129" i="13"/>
  <c r="D117" i="15" s="1"/>
  <c r="F130" i="13"/>
  <c r="C118" i="15" s="1"/>
  <c r="G130" i="13"/>
  <c r="D118" i="15" s="1"/>
  <c r="F131" i="13"/>
  <c r="C119" i="15" s="1"/>
  <c r="G131" i="13"/>
  <c r="D119" i="15" s="1"/>
  <c r="F132" i="13"/>
  <c r="C120" i="15" s="1"/>
  <c r="G132" i="13"/>
  <c r="D120" i="15" s="1"/>
  <c r="F133" i="13"/>
  <c r="C121" i="15" s="1"/>
  <c r="G133" i="13"/>
  <c r="D121" i="15" s="1"/>
  <c r="F134" i="13"/>
  <c r="C122" i="15" s="1"/>
  <c r="G134" i="13"/>
  <c r="D122" i="15" s="1"/>
  <c r="F135" i="13"/>
  <c r="C123" i="15" s="1"/>
  <c r="G135" i="13"/>
  <c r="D123" i="15" s="1"/>
  <c r="F136" i="13"/>
  <c r="C124" i="15" s="1"/>
  <c r="G136" i="13"/>
  <c r="D124" i="15" s="1"/>
  <c r="F137" i="13"/>
  <c r="C125" i="15" s="1"/>
  <c r="G137" i="13"/>
  <c r="D125" i="15" s="1"/>
  <c r="F138" i="13"/>
  <c r="C126" i="15" s="1"/>
  <c r="G138" i="13"/>
  <c r="D126" i="15" s="1"/>
  <c r="F139" i="13"/>
  <c r="C127" i="15" s="1"/>
  <c r="G139" i="13"/>
  <c r="D127" i="15" s="1"/>
  <c r="F140" i="13"/>
  <c r="C128" i="15" s="1"/>
  <c r="G140" i="13"/>
  <c r="D128" i="15" s="1"/>
  <c r="F141" i="13"/>
  <c r="C129" i="15" s="1"/>
  <c r="G141" i="13"/>
  <c r="D129" i="15" s="1"/>
  <c r="F142" i="13"/>
  <c r="C130" i="15" s="1"/>
  <c r="G142" i="13"/>
  <c r="D130" i="15" s="1"/>
  <c r="F143" i="13"/>
  <c r="C131" i="15" s="1"/>
  <c r="G143" i="13"/>
  <c r="D131" i="15" s="1"/>
  <c r="F144" i="13"/>
  <c r="C132" i="15" s="1"/>
  <c r="G144" i="13"/>
  <c r="D132" i="15" s="1"/>
  <c r="F145" i="13"/>
  <c r="C133" i="15" s="1"/>
  <c r="G145" i="13"/>
  <c r="D133" i="15" s="1"/>
  <c r="F146" i="13"/>
  <c r="C134" i="15" s="1"/>
  <c r="G146" i="13"/>
  <c r="D134" i="15" s="1"/>
  <c r="F147" i="13"/>
  <c r="C135" i="15" s="1"/>
  <c r="G147" i="13"/>
  <c r="D135" i="15" s="1"/>
  <c r="F148" i="13"/>
  <c r="C136" i="15" s="1"/>
  <c r="G148" i="13"/>
  <c r="D136" i="15" s="1"/>
  <c r="F149" i="13"/>
  <c r="C137" i="15" s="1"/>
  <c r="G149" i="13"/>
  <c r="D137" i="15" s="1"/>
  <c r="F150" i="13"/>
  <c r="C138" i="15" s="1"/>
  <c r="G150" i="13"/>
  <c r="D138" i="15" s="1"/>
  <c r="F151" i="13"/>
  <c r="C139" i="15" s="1"/>
  <c r="G151" i="13"/>
  <c r="D139" i="15" s="1"/>
  <c r="F152" i="13"/>
  <c r="C140" i="15" s="1"/>
  <c r="G152" i="13"/>
  <c r="D140" i="15" s="1"/>
  <c r="F153" i="13"/>
  <c r="C141" i="15" s="1"/>
  <c r="G153" i="13"/>
  <c r="D141" i="15" s="1"/>
  <c r="F154" i="13"/>
  <c r="C142" i="15" s="1"/>
  <c r="G154" i="13"/>
  <c r="D142" i="15" s="1"/>
  <c r="F155" i="13"/>
  <c r="C143" i="15" s="1"/>
  <c r="G155" i="13"/>
  <c r="D143" i="15" s="1"/>
  <c r="F156" i="13"/>
  <c r="C144" i="15" s="1"/>
  <c r="G156" i="13"/>
  <c r="D144" i="15" s="1"/>
  <c r="F157" i="13"/>
  <c r="C145" i="15" s="1"/>
  <c r="G157" i="13"/>
  <c r="D145" i="15" s="1"/>
  <c r="F158" i="13"/>
  <c r="C146" i="15" s="1"/>
  <c r="G158" i="13"/>
  <c r="D146" i="15" s="1"/>
  <c r="F159" i="13"/>
  <c r="C147" i="15" s="1"/>
  <c r="G159" i="13"/>
  <c r="D147" i="15" s="1"/>
  <c r="F160" i="13"/>
  <c r="C148" i="15" s="1"/>
  <c r="G160" i="13"/>
  <c r="D148" i="15" s="1"/>
  <c r="I11" i="13"/>
  <c r="D15" i="13"/>
  <c r="A3" i="15" s="1"/>
  <c r="D14" i="13"/>
  <c r="A2" i="15" s="1"/>
  <c r="D16" i="13"/>
  <c r="A4" i="15"/>
  <c r="D17" i="13"/>
  <c r="A5" i="15" s="1"/>
  <c r="D18" i="13"/>
  <c r="A6" i="15"/>
  <c r="D19" i="13"/>
  <c r="A7" i="15" s="1"/>
  <c r="D20" i="13"/>
  <c r="A8" i="15" s="1"/>
  <c r="D21" i="13"/>
  <c r="A9" i="15" s="1"/>
  <c r="D22" i="13"/>
  <c r="A10" i="15" s="1"/>
  <c r="D23" i="13"/>
  <c r="A11" i="15" s="1"/>
  <c r="D24" i="13"/>
  <c r="A12" i="15" s="1"/>
  <c r="D25" i="13"/>
  <c r="A13" i="15" s="1"/>
  <c r="D26" i="13"/>
  <c r="A14" i="15"/>
  <c r="D27" i="13"/>
  <c r="A15" i="15" s="1"/>
  <c r="D28" i="13"/>
  <c r="A16" i="15"/>
  <c r="D29" i="13"/>
  <c r="A17" i="15" s="1"/>
  <c r="D30" i="13"/>
  <c r="A18" i="15" s="1"/>
  <c r="D31" i="13"/>
  <c r="A19" i="15" s="1"/>
  <c r="D32" i="13"/>
  <c r="A20" i="15" s="1"/>
  <c r="D33" i="13"/>
  <c r="A21" i="15" s="1"/>
  <c r="D34" i="13"/>
  <c r="A22" i="15" s="1"/>
  <c r="D35" i="13"/>
  <c r="A23" i="15" s="1"/>
  <c r="D36" i="13"/>
  <c r="A24" i="15" s="1"/>
  <c r="D37" i="13"/>
  <c r="A25" i="15"/>
  <c r="D38" i="13"/>
  <c r="A26" i="15" s="1"/>
  <c r="D39" i="13"/>
  <c r="A27" i="15" s="1"/>
  <c r="D40" i="13"/>
  <c r="A28" i="15"/>
  <c r="D41" i="13"/>
  <c r="A29" i="15" s="1"/>
  <c r="D42" i="13"/>
  <c r="A30" i="15" s="1"/>
  <c r="D43" i="13"/>
  <c r="A31" i="15" s="1"/>
  <c r="D44" i="13"/>
  <c r="A32" i="15"/>
  <c r="D45" i="13"/>
  <c r="A33" i="15" s="1"/>
  <c r="D46" i="13"/>
  <c r="A34" i="15"/>
  <c r="D47" i="13"/>
  <c r="A35" i="15" s="1"/>
  <c r="D48" i="13"/>
  <c r="A36" i="15"/>
  <c r="D49" i="13"/>
  <c r="A37" i="15"/>
  <c r="D50" i="13"/>
  <c r="A38" i="15" s="1"/>
  <c r="D51" i="13"/>
  <c r="A39" i="15" s="1"/>
  <c r="D52" i="13"/>
  <c r="A40" i="15"/>
  <c r="D53" i="13"/>
  <c r="A41" i="15"/>
  <c r="D54" i="13"/>
  <c r="A42" i="15" s="1"/>
  <c r="D55" i="13"/>
  <c r="A43" i="15" s="1"/>
  <c r="D56" i="13"/>
  <c r="A44" i="15"/>
  <c r="D57" i="13"/>
  <c r="A45" i="15"/>
  <c r="D58" i="13"/>
  <c r="A46" i="15"/>
  <c r="D59" i="13"/>
  <c r="A47" i="15" s="1"/>
  <c r="D60" i="13"/>
  <c r="A48" i="15"/>
  <c r="D61" i="13"/>
  <c r="A49" i="15"/>
  <c r="D62" i="13"/>
  <c r="A50" i="15"/>
  <c r="D63" i="13"/>
  <c r="A51" i="15" s="1"/>
  <c r="D64" i="13"/>
  <c r="A52" i="15" s="1"/>
  <c r="D65" i="13"/>
  <c r="A53" i="15"/>
  <c r="D66" i="13"/>
  <c r="A54" i="15"/>
  <c r="D67" i="13"/>
  <c r="A55" i="15" s="1"/>
  <c r="D68" i="13"/>
  <c r="A56" i="15" s="1"/>
  <c r="D69" i="13"/>
  <c r="A57" i="15"/>
  <c r="D70" i="13"/>
  <c r="A58" i="15"/>
  <c r="D71" i="13"/>
  <c r="A59" i="15" s="1"/>
  <c r="D72" i="13"/>
  <c r="A60" i="15"/>
  <c r="D73" i="13"/>
  <c r="A61" i="15" s="1"/>
  <c r="D74" i="13"/>
  <c r="A62" i="15"/>
  <c r="D75" i="13"/>
  <c r="A63" i="15" s="1"/>
  <c r="D76" i="13"/>
  <c r="A64" i="15" s="1"/>
  <c r="D77" i="13"/>
  <c r="A65" i="15" s="1"/>
  <c r="D78" i="13"/>
  <c r="A66" i="15"/>
  <c r="D79" i="13"/>
  <c r="A67" i="15" s="1"/>
  <c r="D80" i="13"/>
  <c r="A68" i="15" s="1"/>
  <c r="D81" i="13"/>
  <c r="A69" i="15"/>
  <c r="D82" i="13"/>
  <c r="A70" i="15" s="1"/>
  <c r="D83" i="13"/>
  <c r="A71" i="15" s="1"/>
  <c r="D84" i="13"/>
  <c r="A72" i="15" s="1"/>
  <c r="D85" i="13"/>
  <c r="A73" i="15" s="1"/>
  <c r="D86" i="13"/>
  <c r="A74" i="15" s="1"/>
  <c r="D87" i="13"/>
  <c r="A75" i="15" s="1"/>
  <c r="D88" i="13"/>
  <c r="A76" i="15" s="1"/>
  <c r="D89" i="13"/>
  <c r="A77" i="15" s="1"/>
  <c r="D90" i="13"/>
  <c r="A78" i="15"/>
  <c r="D91" i="13"/>
  <c r="A79" i="15" s="1"/>
  <c r="D92" i="13"/>
  <c r="A80" i="15"/>
  <c r="D93" i="13"/>
  <c r="A81" i="15" s="1"/>
  <c r="D94" i="13"/>
  <c r="A82" i="15" s="1"/>
  <c r="D95" i="13"/>
  <c r="A83" i="15" s="1"/>
  <c r="D96" i="13"/>
  <c r="A84" i="15" s="1"/>
  <c r="D97" i="13"/>
  <c r="A85" i="15" s="1"/>
  <c r="D98" i="13"/>
  <c r="A86" i="15" s="1"/>
  <c r="D99" i="13"/>
  <c r="A87" i="15" s="1"/>
  <c r="D100" i="13"/>
  <c r="A88" i="15" s="1"/>
  <c r="D101" i="13"/>
  <c r="A89" i="15"/>
  <c r="D102" i="13"/>
  <c r="A90" i="15" s="1"/>
  <c r="D103" i="13"/>
  <c r="A91" i="15" s="1"/>
  <c r="D104" i="13"/>
  <c r="A92" i="15"/>
  <c r="D105" i="13"/>
  <c r="A93" i="15" s="1"/>
  <c r="D106" i="13"/>
  <c r="A94" i="15" s="1"/>
  <c r="D107" i="13"/>
  <c r="A95" i="15" s="1"/>
  <c r="D108" i="13"/>
  <c r="A96" i="15"/>
  <c r="D109" i="13"/>
  <c r="A97" i="15" s="1"/>
  <c r="D110" i="13"/>
  <c r="A98" i="15"/>
  <c r="D111" i="13"/>
  <c r="A99" i="15" s="1"/>
  <c r="D112" i="13"/>
  <c r="A100" i="15"/>
  <c r="D113" i="13"/>
  <c r="A101" i="15"/>
  <c r="D114" i="13"/>
  <c r="A102" i="15" s="1"/>
  <c r="D115" i="13"/>
  <c r="A103" i="15" s="1"/>
  <c r="D116" i="13"/>
  <c r="A104" i="15"/>
  <c r="D117" i="13"/>
  <c r="A105" i="15"/>
  <c r="D118" i="13"/>
  <c r="A106" i="15" s="1"/>
  <c r="D119" i="13"/>
  <c r="A107" i="15" s="1"/>
  <c r="D120" i="13"/>
  <c r="A108" i="15"/>
  <c r="D121" i="13"/>
  <c r="A109" i="15"/>
  <c r="D122" i="13"/>
  <c r="A110" i="15"/>
  <c r="D123" i="13"/>
  <c r="A111" i="15" s="1"/>
  <c r="D124" i="13"/>
  <c r="A112" i="15"/>
  <c r="D125" i="13"/>
  <c r="A113" i="15"/>
  <c r="D126" i="13"/>
  <c r="A114" i="15"/>
  <c r="D127" i="13"/>
  <c r="A115" i="15" s="1"/>
  <c r="D128" i="13"/>
  <c r="A116" i="15" s="1"/>
  <c r="D129" i="13"/>
  <c r="A117" i="15"/>
  <c r="D130" i="13"/>
  <c r="A118" i="15"/>
  <c r="D131" i="13"/>
  <c r="A119" i="15" s="1"/>
  <c r="D132" i="13"/>
  <c r="A120" i="15"/>
  <c r="D133" i="13"/>
  <c r="A121" i="15"/>
  <c r="D134" i="13"/>
  <c r="A122" i="15"/>
  <c r="D135" i="13"/>
  <c r="A123" i="15" s="1"/>
  <c r="D136" i="13"/>
  <c r="A124" i="15"/>
  <c r="D137" i="13"/>
  <c r="A125" i="15" s="1"/>
  <c r="D138" i="13"/>
  <c r="A126" i="15"/>
  <c r="D139" i="13"/>
  <c r="A127" i="15" s="1"/>
  <c r="D140" i="13"/>
  <c r="A128" i="15" s="1"/>
  <c r="D141" i="13"/>
  <c r="A129" i="15" s="1"/>
  <c r="D142" i="13"/>
  <c r="A130" i="15"/>
  <c r="D143" i="13"/>
  <c r="A131" i="15" s="1"/>
  <c r="D144" i="13"/>
  <c r="A132" i="15" s="1"/>
  <c r="D145" i="13"/>
  <c r="A133" i="15"/>
  <c r="D146" i="13"/>
  <c r="A134" i="15" s="1"/>
  <c r="D147" i="13"/>
  <c r="A135" i="15" s="1"/>
  <c r="D148" i="13"/>
  <c r="A136" i="15" s="1"/>
  <c r="D149" i="13"/>
  <c r="A137" i="15" s="1"/>
  <c r="D150" i="13"/>
  <c r="A138" i="15" s="1"/>
  <c r="D151" i="13"/>
  <c r="A139" i="15" s="1"/>
  <c r="D152" i="13"/>
  <c r="A140" i="15" s="1"/>
  <c r="D153" i="13"/>
  <c r="A141" i="15" s="1"/>
  <c r="D154" i="13"/>
  <c r="A142" i="15"/>
  <c r="D155" i="13"/>
  <c r="A143" i="15" s="1"/>
  <c r="D156" i="13"/>
  <c r="A144" i="15" s="1"/>
  <c r="D157" i="13"/>
  <c r="A145" i="15" s="1"/>
  <c r="D158" i="13"/>
  <c r="A146" i="15" s="1"/>
  <c r="D159" i="13"/>
  <c r="A147" i="15" s="1"/>
  <c r="D160" i="13"/>
  <c r="A148" i="15"/>
  <c r="C1" i="15"/>
  <c r="B299" i="15"/>
  <c r="F299" i="15"/>
  <c r="B149" i="15"/>
  <c r="F149" i="15"/>
  <c r="B150" i="15"/>
  <c r="F150" i="15"/>
  <c r="F152" i="15"/>
  <c r="F153" i="15"/>
  <c r="F154" i="15"/>
  <c r="F155" i="15"/>
  <c r="F156" i="15"/>
  <c r="F157" i="15"/>
  <c r="F158" i="15"/>
  <c r="F159" i="15"/>
  <c r="F160" i="15"/>
  <c r="F161" i="15"/>
  <c r="F162" i="15"/>
  <c r="F163" i="15"/>
  <c r="F164" i="15"/>
  <c r="F165" i="15"/>
  <c r="F166" i="15"/>
  <c r="F167" i="15"/>
  <c r="F168" i="15"/>
  <c r="F169" i="15"/>
  <c r="F170" i="15"/>
  <c r="F171" i="15"/>
  <c r="F172" i="15"/>
  <c r="F173" i="15"/>
  <c r="F174" i="15"/>
  <c r="F175" i="15"/>
  <c r="F176" i="15"/>
  <c r="F177" i="15"/>
  <c r="F178" i="15"/>
  <c r="F179" i="15"/>
  <c r="F180" i="15"/>
  <c r="F181" i="15"/>
  <c r="F182" i="15"/>
  <c r="F183" i="15"/>
  <c r="F184" i="15"/>
  <c r="F185" i="15"/>
  <c r="F186" i="15"/>
  <c r="F187" i="15"/>
  <c r="F188" i="15"/>
  <c r="F189" i="15"/>
  <c r="F190" i="15"/>
  <c r="F191" i="15"/>
  <c r="F192" i="15"/>
  <c r="F193" i="15"/>
  <c r="F194" i="15"/>
  <c r="F195" i="15"/>
  <c r="F196" i="15"/>
  <c r="F197" i="15"/>
  <c r="F198" i="15"/>
  <c r="F199" i="15"/>
  <c r="F200" i="15"/>
  <c r="F201" i="15"/>
  <c r="F202" i="15"/>
  <c r="F203" i="15"/>
  <c r="F204" i="15"/>
  <c r="F205" i="15"/>
  <c r="F206" i="15"/>
  <c r="F207" i="15"/>
  <c r="F208" i="15"/>
  <c r="F209" i="15"/>
  <c r="F210" i="15"/>
  <c r="F211" i="15"/>
  <c r="F212" i="15"/>
  <c r="F213" i="15"/>
  <c r="F214" i="15"/>
  <c r="F215" i="15"/>
  <c r="F216" i="15"/>
  <c r="F217" i="15"/>
  <c r="F218" i="15"/>
  <c r="F219" i="15"/>
  <c r="F220" i="15"/>
  <c r="F221" i="15"/>
  <c r="F222" i="15"/>
  <c r="F223" i="15"/>
  <c r="F224" i="15"/>
  <c r="F225" i="15"/>
  <c r="F226" i="15"/>
  <c r="F227" i="15"/>
  <c r="F228" i="15"/>
  <c r="F229" i="15"/>
  <c r="F230" i="15"/>
  <c r="F231" i="15"/>
  <c r="F232" i="15"/>
  <c r="F233" i="15"/>
  <c r="F234" i="15"/>
  <c r="F235" i="15"/>
  <c r="F236" i="15"/>
  <c r="F237" i="15"/>
  <c r="F238" i="15"/>
  <c r="F239" i="15"/>
  <c r="F240" i="15"/>
  <c r="F241" i="15"/>
  <c r="F242" i="15"/>
  <c r="F243" i="15"/>
  <c r="F244" i="15"/>
  <c r="F245" i="15"/>
  <c r="F246" i="15"/>
  <c r="F247" i="15"/>
  <c r="F248" i="15"/>
  <c r="F249" i="15"/>
  <c r="F250" i="15"/>
  <c r="F251" i="15"/>
  <c r="F252" i="15"/>
  <c r="F253" i="15"/>
  <c r="F254" i="15"/>
  <c r="F255" i="15"/>
  <c r="F256" i="15"/>
  <c r="F257" i="15"/>
  <c r="F258" i="15"/>
  <c r="F259" i="15"/>
  <c r="F260" i="15"/>
  <c r="F261" i="15"/>
  <c r="F262" i="15"/>
  <c r="F263" i="15"/>
  <c r="F264" i="15"/>
  <c r="F265" i="15"/>
  <c r="F266" i="15"/>
  <c r="F267" i="15"/>
  <c r="F268" i="15"/>
  <c r="F269" i="15"/>
  <c r="F270" i="15"/>
  <c r="F271" i="15"/>
  <c r="F272" i="15"/>
  <c r="F273" i="15"/>
  <c r="F274" i="15"/>
  <c r="F275" i="15"/>
  <c r="F276" i="15"/>
  <c r="F277" i="15"/>
  <c r="F278" i="15"/>
  <c r="F279" i="15"/>
  <c r="F280" i="15"/>
  <c r="F281" i="15"/>
  <c r="F282" i="15"/>
  <c r="F283" i="15"/>
  <c r="F284" i="15"/>
  <c r="F285" i="15"/>
  <c r="F286" i="15"/>
  <c r="F287" i="15"/>
  <c r="F288" i="15"/>
  <c r="F289" i="15"/>
  <c r="F290" i="15"/>
  <c r="F291" i="15"/>
  <c r="F292" i="15"/>
  <c r="F293" i="15"/>
  <c r="F294" i="15"/>
  <c r="F295" i="15"/>
  <c r="F296" i="15"/>
  <c r="F297" i="15"/>
  <c r="F298" i="15"/>
  <c r="F300" i="15"/>
  <c r="F151" i="15"/>
  <c r="F2" i="15"/>
  <c r="F3" i="15"/>
  <c r="F4" i="15"/>
  <c r="F5" i="15"/>
  <c r="F6" i="15"/>
  <c r="F7" i="15"/>
  <c r="F8" i="15"/>
  <c r="F9" i="15"/>
  <c r="F10" i="15"/>
  <c r="F11" i="15"/>
  <c r="F12" i="15"/>
  <c r="F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60" i="15"/>
  <c r="F61" i="15"/>
  <c r="F62" i="15"/>
  <c r="F63" i="15"/>
  <c r="F64" i="15"/>
  <c r="F65" i="15"/>
  <c r="F66" i="15"/>
  <c r="F67" i="15"/>
  <c r="F68" i="15"/>
  <c r="F69" i="15"/>
  <c r="F70" i="15"/>
  <c r="F71" i="15"/>
  <c r="F72" i="15"/>
  <c r="F73" i="15"/>
  <c r="F74" i="15"/>
  <c r="F75" i="15"/>
  <c r="F76" i="15"/>
  <c r="F77" i="15"/>
  <c r="F78" i="15"/>
  <c r="F79" i="15"/>
  <c r="F80" i="15"/>
  <c r="F81" i="15"/>
  <c r="F82" i="15"/>
  <c r="F83" i="15"/>
  <c r="F84" i="15"/>
  <c r="F85" i="15"/>
  <c r="F86" i="15"/>
  <c r="F87" i="15"/>
  <c r="F88" i="15"/>
  <c r="F89" i="15"/>
  <c r="F90" i="15"/>
  <c r="F91" i="15"/>
  <c r="F92" i="15"/>
  <c r="F93" i="15"/>
  <c r="F94" i="15"/>
  <c r="F95" i="15"/>
  <c r="F96" i="15"/>
  <c r="F97" i="15"/>
  <c r="F98" i="15"/>
  <c r="F99" i="15"/>
  <c r="F100" i="15"/>
  <c r="F101" i="15"/>
  <c r="F102" i="15"/>
  <c r="F103" i="15"/>
  <c r="F104" i="15"/>
  <c r="F105" i="15"/>
  <c r="F106" i="15"/>
  <c r="F107" i="15"/>
  <c r="F108" i="15"/>
  <c r="F109" i="15"/>
  <c r="F110" i="15"/>
  <c r="F111" i="15"/>
  <c r="F112" i="15"/>
  <c r="F113" i="15"/>
  <c r="F114" i="15"/>
  <c r="F115" i="15"/>
  <c r="F116" i="15"/>
  <c r="F117" i="15"/>
  <c r="F118" i="15"/>
  <c r="F119" i="15"/>
  <c r="F120" i="15"/>
  <c r="F121" i="15"/>
  <c r="F122" i="15"/>
  <c r="F123" i="15"/>
  <c r="F124" i="15"/>
  <c r="F125" i="15"/>
  <c r="F126" i="15"/>
  <c r="F127" i="15"/>
  <c r="F128" i="15"/>
  <c r="F129" i="15"/>
  <c r="F130" i="15"/>
  <c r="F131" i="15"/>
  <c r="F132" i="15"/>
  <c r="F133" i="15"/>
  <c r="F134" i="15"/>
  <c r="F135" i="15"/>
  <c r="F136" i="15"/>
  <c r="F137" i="15"/>
  <c r="F138" i="15"/>
  <c r="F139" i="15"/>
  <c r="F140" i="15"/>
  <c r="F141" i="15"/>
  <c r="F142" i="15"/>
  <c r="F143" i="15"/>
  <c r="F144" i="15"/>
  <c r="F145" i="15"/>
  <c r="F146" i="15"/>
  <c r="F147" i="15"/>
  <c r="F148" i="15"/>
  <c r="B151" i="15"/>
  <c r="B152" i="15"/>
  <c r="B153" i="15"/>
  <c r="B154" i="15"/>
  <c r="B155" i="15"/>
  <c r="B156" i="15"/>
  <c r="B157" i="15"/>
  <c r="B158" i="15"/>
  <c r="B159" i="15"/>
  <c r="B160" i="15"/>
  <c r="B161" i="15"/>
  <c r="B162" i="15"/>
  <c r="B163" i="15"/>
  <c r="B164" i="15"/>
  <c r="B165" i="15"/>
  <c r="B166" i="15"/>
  <c r="B167" i="15"/>
  <c r="B168" i="15"/>
  <c r="B169" i="15"/>
  <c r="B170" i="15"/>
  <c r="B171" i="15"/>
  <c r="B172" i="15"/>
  <c r="B173" i="15"/>
  <c r="B174" i="15"/>
  <c r="B175" i="15"/>
  <c r="B176" i="15"/>
  <c r="B177" i="15"/>
  <c r="B178" i="15"/>
  <c r="B179" i="15"/>
  <c r="B180" i="15"/>
  <c r="B181" i="15"/>
  <c r="B182" i="15"/>
  <c r="B183" i="15"/>
  <c r="B184" i="15"/>
  <c r="B185" i="15"/>
  <c r="B186" i="15"/>
  <c r="B187" i="15"/>
  <c r="B188" i="15"/>
  <c r="B189" i="15"/>
  <c r="B190" i="15"/>
  <c r="B191" i="15"/>
  <c r="B192" i="15"/>
  <c r="B193" i="15"/>
  <c r="B194" i="15"/>
  <c r="B195" i="15"/>
  <c r="B196" i="15"/>
  <c r="B197" i="15"/>
  <c r="B198" i="15"/>
  <c r="B199" i="15"/>
  <c r="B200" i="15"/>
  <c r="B201" i="15"/>
  <c r="B202" i="15"/>
  <c r="B203" i="15"/>
  <c r="B204" i="15"/>
  <c r="B205" i="15"/>
  <c r="B206" i="15"/>
  <c r="B207" i="15"/>
  <c r="B208" i="15"/>
  <c r="B209" i="15"/>
  <c r="B210" i="15"/>
  <c r="B211" i="15"/>
  <c r="B212" i="15"/>
  <c r="B213" i="15"/>
  <c r="B214" i="15"/>
  <c r="B215" i="15"/>
  <c r="B216" i="15"/>
  <c r="B217" i="15"/>
  <c r="B218" i="15"/>
  <c r="B219" i="15"/>
  <c r="B220" i="15"/>
  <c r="B221" i="15"/>
  <c r="B222" i="15"/>
  <c r="B223" i="15"/>
  <c r="B224" i="15"/>
  <c r="B225" i="15"/>
  <c r="B226" i="15"/>
  <c r="B227" i="15"/>
  <c r="B228" i="15"/>
  <c r="B229" i="15"/>
  <c r="B230" i="15"/>
  <c r="B231" i="15"/>
  <c r="B232" i="15"/>
  <c r="B233" i="15"/>
  <c r="B234" i="15"/>
  <c r="B235" i="15"/>
  <c r="B236" i="15"/>
  <c r="B237" i="15"/>
  <c r="B238" i="15"/>
  <c r="B239" i="15"/>
  <c r="B240" i="15"/>
  <c r="B241" i="15"/>
  <c r="B242" i="15"/>
  <c r="B243" i="15"/>
  <c r="B244" i="15"/>
  <c r="B245" i="15"/>
  <c r="B246" i="15"/>
  <c r="B247" i="15"/>
  <c r="B248" i="15"/>
  <c r="B249" i="15"/>
  <c r="B250" i="15"/>
  <c r="B251" i="15"/>
  <c r="B252" i="15"/>
  <c r="B253" i="15"/>
  <c r="B254" i="15"/>
  <c r="B255" i="15"/>
  <c r="B256" i="15"/>
  <c r="B257" i="15"/>
  <c r="B258" i="15"/>
  <c r="B259" i="15"/>
  <c r="B260" i="15"/>
  <c r="B261" i="15"/>
  <c r="B262" i="15"/>
  <c r="B263" i="15"/>
  <c r="B264" i="15"/>
  <c r="B265" i="15"/>
  <c r="B266" i="15"/>
  <c r="B267" i="15"/>
  <c r="B268" i="15"/>
  <c r="B269" i="15"/>
  <c r="B270" i="15"/>
  <c r="B271" i="15"/>
  <c r="B272" i="15"/>
  <c r="B273" i="15"/>
  <c r="B274" i="15"/>
  <c r="B275" i="15"/>
  <c r="B276" i="15"/>
  <c r="B277" i="15"/>
  <c r="B278" i="15"/>
  <c r="B279" i="15"/>
  <c r="B280" i="15"/>
  <c r="B281" i="15"/>
  <c r="B282" i="15"/>
  <c r="B283" i="15"/>
  <c r="B284" i="15"/>
  <c r="B285" i="15"/>
  <c r="B286" i="15"/>
  <c r="B287" i="15"/>
  <c r="B288" i="15"/>
  <c r="B289" i="15"/>
  <c r="B290" i="15"/>
  <c r="B291" i="15"/>
  <c r="B292" i="15"/>
  <c r="B293" i="15"/>
  <c r="B294" i="15"/>
  <c r="B295" i="15"/>
  <c r="B296" i="15"/>
  <c r="B297" i="15"/>
  <c r="B298" i="15"/>
  <c r="B300" i="15"/>
  <c r="B2" i="15"/>
  <c r="B3" i="15"/>
  <c r="B4" i="15"/>
  <c r="B5" i="15"/>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79" i="15"/>
  <c r="B80" i="15"/>
  <c r="B81" i="15"/>
  <c r="B82" i="15"/>
  <c r="B83" i="15"/>
  <c r="B84" i="15"/>
  <c r="B85" i="15"/>
  <c r="B86" i="15"/>
  <c r="B87" i="15"/>
  <c r="B88" i="15"/>
  <c r="B89" i="15"/>
  <c r="B90" i="15"/>
  <c r="B91" i="15"/>
  <c r="B92" i="15"/>
  <c r="B93" i="15"/>
  <c r="B94" i="15"/>
  <c r="B95" i="15"/>
  <c r="B96" i="15"/>
  <c r="B97" i="15"/>
  <c r="B98" i="15"/>
  <c r="B99" i="15"/>
  <c r="B100" i="15"/>
  <c r="B101" i="15"/>
  <c r="B102" i="15"/>
  <c r="B103" i="15"/>
  <c r="B104" i="15"/>
  <c r="B105" i="15"/>
  <c r="B106" i="15"/>
  <c r="B107" i="15"/>
  <c r="B108" i="15"/>
  <c r="B109" i="15"/>
  <c r="B110" i="15"/>
  <c r="B111" i="15"/>
  <c r="B112" i="15"/>
  <c r="B113" i="15"/>
  <c r="B114" i="15"/>
  <c r="B115" i="15"/>
  <c r="B116" i="15"/>
  <c r="B117" i="15"/>
  <c r="B118" i="15"/>
  <c r="B119" i="15"/>
  <c r="B120" i="15"/>
  <c r="B121" i="15"/>
  <c r="B122" i="15"/>
  <c r="B123" i="15"/>
  <c r="B124" i="15"/>
  <c r="B125" i="15"/>
  <c r="B126" i="15"/>
  <c r="B127" i="15"/>
  <c r="B128" i="15"/>
  <c r="B129" i="15"/>
  <c r="B130" i="15"/>
  <c r="B131" i="15"/>
  <c r="B132" i="15"/>
  <c r="B133" i="15"/>
  <c r="B134" i="15"/>
  <c r="B135" i="15"/>
  <c r="B136" i="15"/>
  <c r="B137" i="15"/>
  <c r="B138" i="15"/>
  <c r="B139" i="15"/>
  <c r="B140" i="15"/>
  <c r="B141" i="15"/>
  <c r="B142" i="15"/>
  <c r="B143" i="15"/>
  <c r="B144" i="15"/>
  <c r="B145" i="15"/>
  <c r="B146" i="15"/>
  <c r="B147" i="15"/>
  <c r="B148" i="15"/>
  <c r="A1" i="15"/>
  <c r="B1" i="15"/>
  <c r="D1" i="15"/>
  <c r="E1" i="15"/>
  <c r="F1" i="15"/>
  <c r="M1" i="15"/>
  <c r="D15" i="18"/>
  <c r="A153" i="15"/>
  <c r="D16" i="18"/>
  <c r="A154" i="15" s="1"/>
  <c r="D17" i="18"/>
  <c r="A155" i="15" s="1"/>
  <c r="D18" i="18"/>
  <c r="A156" i="15" s="1"/>
  <c r="D19" i="18"/>
  <c r="A157" i="15"/>
  <c r="D20" i="18"/>
  <c r="A158" i="15" s="1"/>
  <c r="D21" i="18"/>
  <c r="A159" i="15" s="1"/>
  <c r="D22" i="18"/>
  <c r="A160" i="15"/>
  <c r="D23" i="18"/>
  <c r="A161" i="15" s="1"/>
  <c r="D24" i="18"/>
  <c r="A162" i="15" s="1"/>
  <c r="D25" i="18"/>
  <c r="A163" i="15" s="1"/>
  <c r="D26" i="18"/>
  <c r="A164" i="15"/>
  <c r="D27" i="18"/>
  <c r="A165" i="15"/>
  <c r="D28" i="18"/>
  <c r="A166" i="15" s="1"/>
  <c r="D29" i="18"/>
  <c r="A167" i="15" s="1"/>
  <c r="D30" i="18"/>
  <c r="A168" i="15"/>
  <c r="D31" i="18"/>
  <c r="A169" i="15"/>
  <c r="D32" i="18"/>
  <c r="A170" i="15" s="1"/>
  <c r="D33" i="18"/>
  <c r="A171" i="15" s="1"/>
  <c r="D34" i="18"/>
  <c r="A172" i="15" s="1"/>
  <c r="D35" i="18"/>
  <c r="A173" i="15"/>
  <c r="D36" i="18"/>
  <c r="A174" i="15" s="1"/>
  <c r="D37" i="18"/>
  <c r="A175" i="15" s="1"/>
  <c r="D38" i="18"/>
  <c r="A176" i="15" s="1"/>
  <c r="D39" i="18"/>
  <c r="A177" i="15" s="1"/>
  <c r="D40" i="18"/>
  <c r="A178" i="15" s="1"/>
  <c r="D41" i="18"/>
  <c r="A179" i="15" s="1"/>
  <c r="D42" i="18"/>
  <c r="A180" i="15"/>
  <c r="D43" i="18"/>
  <c r="A181" i="15" s="1"/>
  <c r="D44" i="18"/>
  <c r="A182" i="15" s="1"/>
  <c r="D45" i="18"/>
  <c r="A183" i="15" s="1"/>
  <c r="D46" i="18"/>
  <c r="A184" i="15"/>
  <c r="D47" i="18"/>
  <c r="A185" i="15"/>
  <c r="D48" i="18"/>
  <c r="A186" i="15" s="1"/>
  <c r="D49" i="18"/>
  <c r="A187" i="15" s="1"/>
  <c r="D50" i="18"/>
  <c r="A188" i="15" s="1"/>
  <c r="D51" i="18"/>
  <c r="A189" i="15"/>
  <c r="D52" i="18"/>
  <c r="A190" i="15" s="1"/>
  <c r="D53" i="18"/>
  <c r="A191" i="15" s="1"/>
  <c r="D54" i="18"/>
  <c r="A192" i="15"/>
  <c r="D55" i="18"/>
  <c r="A193" i="15" s="1"/>
  <c r="D56" i="18"/>
  <c r="A194" i="15" s="1"/>
  <c r="D57" i="18"/>
  <c r="A195" i="15" s="1"/>
  <c r="D58" i="18"/>
  <c r="A196" i="15"/>
  <c r="D59" i="18"/>
  <c r="A197" i="15"/>
  <c r="D60" i="18"/>
  <c r="A198" i="15" s="1"/>
  <c r="D61" i="18"/>
  <c r="A199" i="15" s="1"/>
  <c r="D62" i="18"/>
  <c r="A200" i="15"/>
  <c r="D63" i="18"/>
  <c r="A201" i="15"/>
  <c r="D64" i="18"/>
  <c r="A202" i="15" s="1"/>
  <c r="D65" i="18"/>
  <c r="A203" i="15" s="1"/>
  <c r="D66" i="18"/>
  <c r="A204" i="15" s="1"/>
  <c r="D67" i="18"/>
  <c r="A205" i="15"/>
  <c r="D68" i="18"/>
  <c r="A206" i="15" s="1"/>
  <c r="D69" i="18"/>
  <c r="A207" i="15" s="1"/>
  <c r="D70" i="18"/>
  <c r="A208" i="15"/>
  <c r="D71" i="18"/>
  <c r="A209" i="15" s="1"/>
  <c r="D72" i="18"/>
  <c r="A210" i="15" s="1"/>
  <c r="D73" i="18"/>
  <c r="A211" i="15" s="1"/>
  <c r="D74" i="18"/>
  <c r="A212" i="15"/>
  <c r="D75" i="18"/>
  <c r="A213" i="15" s="1"/>
  <c r="D76" i="18"/>
  <c r="A214" i="15" s="1"/>
  <c r="D77" i="18"/>
  <c r="A215" i="15" s="1"/>
  <c r="D78" i="18"/>
  <c r="A216" i="15"/>
  <c r="D79" i="18"/>
  <c r="A217" i="15"/>
  <c r="D80" i="18"/>
  <c r="A218" i="15" s="1"/>
  <c r="D81" i="18"/>
  <c r="A219" i="15" s="1"/>
  <c r="D82" i="18"/>
  <c r="A220" i="15" s="1"/>
  <c r="D83" i="18"/>
  <c r="A221" i="15"/>
  <c r="D84" i="18"/>
  <c r="A222" i="15" s="1"/>
  <c r="D85" i="18"/>
  <c r="A223" i="15" s="1"/>
  <c r="D86" i="18"/>
  <c r="A224" i="15" s="1"/>
  <c r="D87" i="18"/>
  <c r="A225" i="15" s="1"/>
  <c r="D88" i="18"/>
  <c r="A226" i="15" s="1"/>
  <c r="D89" i="18"/>
  <c r="A227" i="15" s="1"/>
  <c r="D90" i="18"/>
  <c r="A228" i="15"/>
  <c r="D91" i="18"/>
  <c r="A229" i="15"/>
  <c r="D92" i="18"/>
  <c r="A230" i="15" s="1"/>
  <c r="D93" i="18"/>
  <c r="A231" i="15" s="1"/>
  <c r="D94" i="18"/>
  <c r="A232" i="15"/>
  <c r="D95" i="18"/>
  <c r="A233" i="15"/>
  <c r="D96" i="18"/>
  <c r="A234" i="15" s="1"/>
  <c r="D97" i="18"/>
  <c r="A235" i="15" s="1"/>
  <c r="D98" i="18"/>
  <c r="A236" i="15" s="1"/>
  <c r="D99" i="18"/>
  <c r="A237" i="15"/>
  <c r="D100" i="18"/>
  <c r="A238" i="15" s="1"/>
  <c r="D101" i="18"/>
  <c r="A239" i="15" s="1"/>
  <c r="D102" i="18"/>
  <c r="A240" i="15" s="1"/>
  <c r="D103" i="18"/>
  <c r="A241" i="15" s="1"/>
  <c r="D104" i="18"/>
  <c r="A242" i="15" s="1"/>
  <c r="D105" i="18"/>
  <c r="A243" i="15" s="1"/>
  <c r="D106" i="18"/>
  <c r="A244" i="15"/>
  <c r="D107" i="18"/>
  <c r="A245" i="15" s="1"/>
  <c r="D108" i="18"/>
  <c r="A246" i="15" s="1"/>
  <c r="D109" i="18"/>
  <c r="A247" i="15" s="1"/>
  <c r="D110" i="18"/>
  <c r="A248" i="15"/>
  <c r="D111" i="18"/>
  <c r="A249" i="15"/>
  <c r="D112" i="18"/>
  <c r="A250" i="15" s="1"/>
  <c r="D113" i="18"/>
  <c r="A251" i="15" s="1"/>
  <c r="D114" i="18"/>
  <c r="A252" i="15" s="1"/>
  <c r="D115" i="18"/>
  <c r="A253" i="15"/>
  <c r="D116" i="18"/>
  <c r="A254" i="15" s="1"/>
  <c r="D117" i="18"/>
  <c r="A255" i="15"/>
  <c r="D118" i="18"/>
  <c r="A256" i="15" s="1"/>
  <c r="D119" i="18"/>
  <c r="A257" i="15"/>
  <c r="D120" i="18"/>
  <c r="A258" i="15" s="1"/>
  <c r="D121" i="18"/>
  <c r="A259" i="15"/>
  <c r="D122" i="18"/>
  <c r="A260" i="15" s="1"/>
  <c r="D123" i="18"/>
  <c r="A261" i="15" s="1"/>
  <c r="D124" i="18"/>
  <c r="A262" i="15" s="1"/>
  <c r="D125" i="18"/>
  <c r="A263" i="15"/>
  <c r="D126" i="18"/>
  <c r="A264" i="15"/>
  <c r="D127" i="18"/>
  <c r="A265" i="15" s="1"/>
  <c r="D128" i="18"/>
  <c r="A266" i="15" s="1"/>
  <c r="D129" i="18"/>
  <c r="A267" i="15"/>
  <c r="D130" i="18"/>
  <c r="A268" i="15"/>
  <c r="D131" i="18"/>
  <c r="A269" i="15" s="1"/>
  <c r="D132" i="18"/>
  <c r="A270" i="15" s="1"/>
  <c r="D133" i="18"/>
  <c r="A271" i="15"/>
  <c r="D134" i="18"/>
  <c r="A272" i="15"/>
  <c r="D135" i="18"/>
  <c r="A273" i="15"/>
  <c r="D136" i="18"/>
  <c r="A274" i="15" s="1"/>
  <c r="D137" i="18"/>
  <c r="A275" i="15" s="1"/>
  <c r="D138" i="18"/>
  <c r="A276" i="15"/>
  <c r="D139" i="18"/>
  <c r="A277" i="15"/>
  <c r="D140" i="18"/>
  <c r="A278" i="15" s="1"/>
  <c r="D141" i="18"/>
  <c r="A279" i="15" s="1"/>
  <c r="D142" i="18"/>
  <c r="A280" i="15"/>
  <c r="D143" i="18"/>
  <c r="A281" i="15"/>
  <c r="D144" i="18"/>
  <c r="A282" i="15" s="1"/>
  <c r="D145" i="18"/>
  <c r="A283" i="15"/>
  <c r="D146" i="18"/>
  <c r="A284" i="15" s="1"/>
  <c r="D147" i="18"/>
  <c r="A285" i="15"/>
  <c r="D148" i="18"/>
  <c r="A286" i="15" s="1"/>
  <c r="D149" i="18"/>
  <c r="A287" i="15"/>
  <c r="D150" i="18"/>
  <c r="A288" i="15" s="1"/>
  <c r="D151" i="18"/>
  <c r="A289" i="15"/>
  <c r="D152" i="18"/>
  <c r="A290" i="15" s="1"/>
  <c r="D153" i="18"/>
  <c r="A291" i="15"/>
  <c r="D154" i="18"/>
  <c r="A292" i="15" s="1"/>
  <c r="D155" i="18"/>
  <c r="A293" i="15" s="1"/>
  <c r="D156" i="18"/>
  <c r="A294" i="15" s="1"/>
  <c r="D157" i="18"/>
  <c r="A295" i="15"/>
  <c r="D158" i="18"/>
  <c r="A296" i="15"/>
  <c r="D159" i="18"/>
  <c r="A297" i="15" s="1"/>
  <c r="D14" i="18"/>
  <c r="A152" i="15" s="1"/>
  <c r="D13" i="18"/>
  <c r="A151" i="15"/>
  <c r="D161" i="18"/>
  <c r="A299" i="15"/>
  <c r="D162" i="18"/>
  <c r="A300" i="15" s="1"/>
  <c r="D160" i="18"/>
  <c r="A298" i="15" s="1"/>
  <c r="G13" i="18"/>
  <c r="D151" i="15" s="1"/>
  <c r="G14" i="18"/>
  <c r="D152" i="15" s="1"/>
  <c r="F13" i="18"/>
  <c r="C151" i="15" s="1"/>
  <c r="F14" i="18"/>
  <c r="C152" i="15" s="1"/>
  <c r="F160" i="18"/>
  <c r="C298" i="15" s="1"/>
  <c r="G160" i="18"/>
  <c r="D298" i="15" s="1"/>
  <c r="F162" i="18"/>
  <c r="C300" i="15" s="1"/>
  <c r="G162" i="18"/>
  <c r="D300" i="15" s="1"/>
  <c r="G161" i="18"/>
  <c r="D299" i="15" s="1"/>
  <c r="F161" i="18"/>
  <c r="C299" i="15" s="1"/>
  <c r="F15" i="18"/>
  <c r="C153" i="15" s="1"/>
  <c r="G15" i="18"/>
  <c r="D153" i="15" s="1"/>
  <c r="F16" i="18"/>
  <c r="C154" i="15" s="1"/>
  <c r="G16" i="18"/>
  <c r="D154" i="15" s="1"/>
  <c r="F17" i="18"/>
  <c r="C155" i="15" s="1"/>
  <c r="G17" i="18"/>
  <c r="D155" i="15" s="1"/>
  <c r="F18" i="18"/>
  <c r="C156" i="15" s="1"/>
  <c r="G18" i="18"/>
  <c r="D156" i="15" s="1"/>
  <c r="F19" i="18"/>
  <c r="C157" i="15" s="1"/>
  <c r="G19" i="18"/>
  <c r="D157" i="15" s="1"/>
  <c r="F20" i="18"/>
  <c r="C158" i="15" s="1"/>
  <c r="G20" i="18"/>
  <c r="D158" i="15" s="1"/>
  <c r="F21" i="18"/>
  <c r="C159" i="15" s="1"/>
  <c r="G21" i="18"/>
  <c r="D159" i="15" s="1"/>
  <c r="F22" i="18"/>
  <c r="C160" i="15" s="1"/>
  <c r="G22" i="18"/>
  <c r="D160" i="15" s="1"/>
  <c r="F23" i="18"/>
  <c r="C161" i="15" s="1"/>
  <c r="G23" i="18"/>
  <c r="D161" i="15" s="1"/>
  <c r="F24" i="18"/>
  <c r="C162" i="15" s="1"/>
  <c r="G24" i="18"/>
  <c r="D162" i="15" s="1"/>
  <c r="F25" i="18"/>
  <c r="C163" i="15" s="1"/>
  <c r="G25" i="18"/>
  <c r="D163" i="15" s="1"/>
  <c r="F26" i="18"/>
  <c r="C164" i="15" s="1"/>
  <c r="G26" i="18"/>
  <c r="D164" i="15" s="1"/>
  <c r="F27" i="18"/>
  <c r="C165" i="15" s="1"/>
  <c r="G27" i="18"/>
  <c r="D165" i="15" s="1"/>
  <c r="F28" i="18"/>
  <c r="C166" i="15" s="1"/>
  <c r="G28" i="18"/>
  <c r="D166" i="15" s="1"/>
  <c r="F29" i="18"/>
  <c r="C167" i="15" s="1"/>
  <c r="G29" i="18"/>
  <c r="D167" i="15" s="1"/>
  <c r="F30" i="18"/>
  <c r="C168" i="15" s="1"/>
  <c r="G30" i="18"/>
  <c r="D168" i="15" s="1"/>
  <c r="F31" i="18"/>
  <c r="C169" i="15" s="1"/>
  <c r="G31" i="18"/>
  <c r="D169" i="15" s="1"/>
  <c r="F32" i="18"/>
  <c r="C170" i="15" s="1"/>
  <c r="G32" i="18"/>
  <c r="D170" i="15" s="1"/>
  <c r="F33" i="18"/>
  <c r="C171" i="15" s="1"/>
  <c r="G33" i="18"/>
  <c r="D171" i="15" s="1"/>
  <c r="F34" i="18"/>
  <c r="C172" i="15" s="1"/>
  <c r="G34" i="18"/>
  <c r="D172" i="15" s="1"/>
  <c r="F35" i="18"/>
  <c r="C173" i="15" s="1"/>
  <c r="G35" i="18"/>
  <c r="D173" i="15" s="1"/>
  <c r="F36" i="18"/>
  <c r="C174" i="15" s="1"/>
  <c r="G36" i="18"/>
  <c r="D174" i="15" s="1"/>
  <c r="F37" i="18"/>
  <c r="C175" i="15" s="1"/>
  <c r="G37" i="18"/>
  <c r="D175" i="15" s="1"/>
  <c r="F38" i="18"/>
  <c r="C176" i="15" s="1"/>
  <c r="G38" i="18"/>
  <c r="D176" i="15" s="1"/>
  <c r="F39" i="18"/>
  <c r="C177" i="15" s="1"/>
  <c r="G39" i="18"/>
  <c r="D177" i="15" s="1"/>
  <c r="F40" i="18"/>
  <c r="C178" i="15" s="1"/>
  <c r="G40" i="18"/>
  <c r="D178" i="15" s="1"/>
  <c r="F41" i="18"/>
  <c r="C179" i="15" s="1"/>
  <c r="G41" i="18"/>
  <c r="D179" i="15" s="1"/>
  <c r="F42" i="18"/>
  <c r="C180" i="15" s="1"/>
  <c r="G42" i="18"/>
  <c r="D180" i="15" s="1"/>
  <c r="F43" i="18"/>
  <c r="C181" i="15" s="1"/>
  <c r="G43" i="18"/>
  <c r="D181" i="15" s="1"/>
  <c r="F44" i="18"/>
  <c r="C182" i="15" s="1"/>
  <c r="G44" i="18"/>
  <c r="D182" i="15" s="1"/>
  <c r="F45" i="18"/>
  <c r="C183" i="15" s="1"/>
  <c r="G45" i="18"/>
  <c r="D183" i="15" s="1"/>
  <c r="F46" i="18"/>
  <c r="C184" i="15" s="1"/>
  <c r="G46" i="18"/>
  <c r="D184" i="15" s="1"/>
  <c r="F47" i="18"/>
  <c r="C185" i="15" s="1"/>
  <c r="G47" i="18"/>
  <c r="D185" i="15" s="1"/>
  <c r="F48" i="18"/>
  <c r="C186" i="15" s="1"/>
  <c r="G48" i="18"/>
  <c r="D186" i="15" s="1"/>
  <c r="F49" i="18"/>
  <c r="C187" i="15" s="1"/>
  <c r="G49" i="18"/>
  <c r="D187" i="15" s="1"/>
  <c r="F50" i="18"/>
  <c r="C188" i="15" s="1"/>
  <c r="G50" i="18"/>
  <c r="D188" i="15" s="1"/>
  <c r="F51" i="18"/>
  <c r="C189" i="15" s="1"/>
  <c r="G51" i="18"/>
  <c r="D189" i="15" s="1"/>
  <c r="F52" i="18"/>
  <c r="C190" i="15" s="1"/>
  <c r="G52" i="18"/>
  <c r="D190" i="15" s="1"/>
  <c r="F53" i="18"/>
  <c r="C191" i="15" s="1"/>
  <c r="G53" i="18"/>
  <c r="D191" i="15" s="1"/>
  <c r="F54" i="18"/>
  <c r="C192" i="15" s="1"/>
  <c r="G54" i="18"/>
  <c r="D192" i="15" s="1"/>
  <c r="F55" i="18"/>
  <c r="C193" i="15" s="1"/>
  <c r="G55" i="18"/>
  <c r="D193" i="15" s="1"/>
  <c r="F56" i="18"/>
  <c r="C194" i="15" s="1"/>
  <c r="G56" i="18"/>
  <c r="D194" i="15" s="1"/>
  <c r="F57" i="18"/>
  <c r="C195" i="15" s="1"/>
  <c r="G57" i="18"/>
  <c r="D195" i="15" s="1"/>
  <c r="F58" i="18"/>
  <c r="C196" i="15" s="1"/>
  <c r="G58" i="18"/>
  <c r="D196" i="15" s="1"/>
  <c r="F59" i="18"/>
  <c r="C197" i="15" s="1"/>
  <c r="G59" i="18"/>
  <c r="D197" i="15" s="1"/>
  <c r="F60" i="18"/>
  <c r="C198" i="15" s="1"/>
  <c r="G60" i="18"/>
  <c r="D198" i="15" s="1"/>
  <c r="F61" i="18"/>
  <c r="C199" i="15" s="1"/>
  <c r="G61" i="18"/>
  <c r="D199" i="15" s="1"/>
  <c r="F62" i="18"/>
  <c r="C200" i="15" s="1"/>
  <c r="G62" i="18"/>
  <c r="D200" i="15" s="1"/>
  <c r="F63" i="18"/>
  <c r="C201" i="15" s="1"/>
  <c r="G63" i="18"/>
  <c r="D201" i="15" s="1"/>
  <c r="F64" i="18"/>
  <c r="C202" i="15" s="1"/>
  <c r="G64" i="18"/>
  <c r="D202" i="15" s="1"/>
  <c r="F65" i="18"/>
  <c r="C203" i="15" s="1"/>
  <c r="G65" i="18"/>
  <c r="D203" i="15" s="1"/>
  <c r="F66" i="18"/>
  <c r="C204" i="15" s="1"/>
  <c r="G66" i="18"/>
  <c r="D204" i="15" s="1"/>
  <c r="F67" i="18"/>
  <c r="C205" i="15" s="1"/>
  <c r="G67" i="18"/>
  <c r="D205" i="15" s="1"/>
  <c r="F68" i="18"/>
  <c r="C206" i="15" s="1"/>
  <c r="G68" i="18"/>
  <c r="D206" i="15" s="1"/>
  <c r="F69" i="18"/>
  <c r="C207" i="15" s="1"/>
  <c r="G69" i="18"/>
  <c r="D207" i="15" s="1"/>
  <c r="F70" i="18"/>
  <c r="C208" i="15" s="1"/>
  <c r="G70" i="18"/>
  <c r="D208" i="15" s="1"/>
  <c r="F71" i="18"/>
  <c r="C209" i="15" s="1"/>
  <c r="G71" i="18"/>
  <c r="D209" i="15" s="1"/>
  <c r="F72" i="18"/>
  <c r="C210" i="15" s="1"/>
  <c r="G72" i="18"/>
  <c r="D210" i="15" s="1"/>
  <c r="F73" i="18"/>
  <c r="C211" i="15" s="1"/>
  <c r="G73" i="18"/>
  <c r="D211" i="15" s="1"/>
  <c r="F74" i="18"/>
  <c r="C212" i="15" s="1"/>
  <c r="G74" i="18"/>
  <c r="D212" i="15" s="1"/>
  <c r="F75" i="18"/>
  <c r="C213" i="15" s="1"/>
  <c r="G75" i="18"/>
  <c r="D213" i="15" s="1"/>
  <c r="F76" i="18"/>
  <c r="C214" i="15" s="1"/>
  <c r="G76" i="18"/>
  <c r="D214" i="15" s="1"/>
  <c r="F77" i="18"/>
  <c r="C215" i="15" s="1"/>
  <c r="G77" i="18"/>
  <c r="D215" i="15" s="1"/>
  <c r="F78" i="18"/>
  <c r="C216" i="15" s="1"/>
  <c r="G78" i="18"/>
  <c r="D216" i="15" s="1"/>
  <c r="F79" i="18"/>
  <c r="C217" i="15" s="1"/>
  <c r="G79" i="18"/>
  <c r="D217" i="15" s="1"/>
  <c r="F80" i="18"/>
  <c r="C218" i="15" s="1"/>
  <c r="G80" i="18"/>
  <c r="D218" i="15" s="1"/>
  <c r="F81" i="18"/>
  <c r="C219" i="15" s="1"/>
  <c r="G81" i="18"/>
  <c r="D219" i="15" s="1"/>
  <c r="F82" i="18"/>
  <c r="C220" i="15" s="1"/>
  <c r="G82" i="18"/>
  <c r="D220" i="15" s="1"/>
  <c r="F83" i="18"/>
  <c r="C221" i="15" s="1"/>
  <c r="G83" i="18"/>
  <c r="D221" i="15" s="1"/>
  <c r="F84" i="18"/>
  <c r="C222" i="15" s="1"/>
  <c r="G84" i="18"/>
  <c r="D222" i="15" s="1"/>
  <c r="F85" i="18"/>
  <c r="C223" i="15" s="1"/>
  <c r="G85" i="18"/>
  <c r="D223" i="15" s="1"/>
  <c r="F86" i="18"/>
  <c r="C224" i="15" s="1"/>
  <c r="G86" i="18"/>
  <c r="D224" i="15" s="1"/>
  <c r="F87" i="18"/>
  <c r="C225" i="15" s="1"/>
  <c r="G87" i="18"/>
  <c r="D225" i="15" s="1"/>
  <c r="F88" i="18"/>
  <c r="C226" i="15" s="1"/>
  <c r="G88" i="18"/>
  <c r="D226" i="15" s="1"/>
  <c r="F89" i="18"/>
  <c r="C227" i="15" s="1"/>
  <c r="G89" i="18"/>
  <c r="D227" i="15" s="1"/>
  <c r="F90" i="18"/>
  <c r="C228" i="15" s="1"/>
  <c r="G90" i="18"/>
  <c r="D228" i="15" s="1"/>
  <c r="F91" i="18"/>
  <c r="C229" i="15" s="1"/>
  <c r="G91" i="18"/>
  <c r="D229" i="15" s="1"/>
  <c r="F92" i="18"/>
  <c r="C230" i="15" s="1"/>
  <c r="G92" i="18"/>
  <c r="D230" i="15" s="1"/>
  <c r="F93" i="18"/>
  <c r="C231" i="15" s="1"/>
  <c r="G93" i="18"/>
  <c r="D231" i="15" s="1"/>
  <c r="F94" i="18"/>
  <c r="C232" i="15" s="1"/>
  <c r="G94" i="18"/>
  <c r="D232" i="15" s="1"/>
  <c r="F95" i="18"/>
  <c r="C233" i="15" s="1"/>
  <c r="G95" i="18"/>
  <c r="D233" i="15" s="1"/>
  <c r="F96" i="18"/>
  <c r="C234" i="15" s="1"/>
  <c r="G96" i="18"/>
  <c r="D234" i="15" s="1"/>
  <c r="F97" i="18"/>
  <c r="C235" i="15" s="1"/>
  <c r="G97" i="18"/>
  <c r="D235" i="15" s="1"/>
  <c r="F98" i="18"/>
  <c r="C236" i="15" s="1"/>
  <c r="G98" i="18"/>
  <c r="D236" i="15" s="1"/>
  <c r="F99" i="18"/>
  <c r="C237" i="15" s="1"/>
  <c r="G99" i="18"/>
  <c r="D237" i="15" s="1"/>
  <c r="F100" i="18"/>
  <c r="C238" i="15" s="1"/>
  <c r="G100" i="18"/>
  <c r="D238" i="15" s="1"/>
  <c r="F101" i="18"/>
  <c r="C239" i="15" s="1"/>
  <c r="G101" i="18"/>
  <c r="D239" i="15" s="1"/>
  <c r="F102" i="18"/>
  <c r="C240" i="15" s="1"/>
  <c r="G102" i="18"/>
  <c r="D240" i="15" s="1"/>
  <c r="F103" i="18"/>
  <c r="C241" i="15" s="1"/>
  <c r="G103" i="18"/>
  <c r="D241" i="15" s="1"/>
  <c r="F104" i="18"/>
  <c r="C242" i="15" s="1"/>
  <c r="G104" i="18"/>
  <c r="D242" i="15" s="1"/>
  <c r="F105" i="18"/>
  <c r="C243" i="15" s="1"/>
  <c r="G105" i="18"/>
  <c r="D243" i="15" s="1"/>
  <c r="F106" i="18"/>
  <c r="C244" i="15" s="1"/>
  <c r="G106" i="18"/>
  <c r="D244" i="15" s="1"/>
  <c r="F107" i="18"/>
  <c r="C245" i="15" s="1"/>
  <c r="G107" i="18"/>
  <c r="D245" i="15" s="1"/>
  <c r="F108" i="18"/>
  <c r="C246" i="15" s="1"/>
  <c r="G108" i="18"/>
  <c r="D246" i="15" s="1"/>
  <c r="F109" i="18"/>
  <c r="C247" i="15" s="1"/>
  <c r="G109" i="18"/>
  <c r="D247" i="15" s="1"/>
  <c r="F110" i="18"/>
  <c r="C248" i="15" s="1"/>
  <c r="G110" i="18"/>
  <c r="D248" i="15" s="1"/>
  <c r="F111" i="18"/>
  <c r="C249" i="15" s="1"/>
  <c r="G111" i="18"/>
  <c r="D249" i="15" s="1"/>
  <c r="F112" i="18"/>
  <c r="C250" i="15" s="1"/>
  <c r="G112" i="18"/>
  <c r="D250" i="15" s="1"/>
  <c r="F113" i="18"/>
  <c r="C251" i="15" s="1"/>
  <c r="G113" i="18"/>
  <c r="D251" i="15" s="1"/>
  <c r="F114" i="18"/>
  <c r="C252" i="15" s="1"/>
  <c r="G114" i="18"/>
  <c r="D252" i="15" s="1"/>
  <c r="F115" i="18"/>
  <c r="C253" i="15" s="1"/>
  <c r="G115" i="18"/>
  <c r="D253" i="15" s="1"/>
  <c r="F116" i="18"/>
  <c r="C254" i="15" s="1"/>
  <c r="G116" i="18"/>
  <c r="D254" i="15" s="1"/>
  <c r="F117" i="18"/>
  <c r="C255" i="15" s="1"/>
  <c r="G117" i="18"/>
  <c r="D255" i="15" s="1"/>
  <c r="F118" i="18"/>
  <c r="C256" i="15" s="1"/>
  <c r="G118" i="18"/>
  <c r="D256" i="15" s="1"/>
  <c r="F119" i="18"/>
  <c r="C257" i="15" s="1"/>
  <c r="G119" i="18"/>
  <c r="D257" i="15" s="1"/>
  <c r="F120" i="18"/>
  <c r="C258" i="15" s="1"/>
  <c r="G120" i="18"/>
  <c r="D258" i="15" s="1"/>
  <c r="F121" i="18"/>
  <c r="C259" i="15" s="1"/>
  <c r="G121" i="18"/>
  <c r="D259" i="15" s="1"/>
  <c r="F122" i="18"/>
  <c r="C260" i="15" s="1"/>
  <c r="G122" i="18"/>
  <c r="D260" i="15" s="1"/>
  <c r="F123" i="18"/>
  <c r="C261" i="15" s="1"/>
  <c r="G123" i="18"/>
  <c r="D261" i="15" s="1"/>
  <c r="F124" i="18"/>
  <c r="C262" i="15" s="1"/>
  <c r="G124" i="18"/>
  <c r="D262" i="15" s="1"/>
  <c r="F125" i="18"/>
  <c r="C263" i="15" s="1"/>
  <c r="G125" i="18"/>
  <c r="D263" i="15" s="1"/>
  <c r="F126" i="18"/>
  <c r="C264" i="15" s="1"/>
  <c r="G126" i="18"/>
  <c r="D264" i="15" s="1"/>
  <c r="F127" i="18"/>
  <c r="C265" i="15" s="1"/>
  <c r="G127" i="18"/>
  <c r="D265" i="15" s="1"/>
  <c r="F128" i="18"/>
  <c r="C266" i="15" s="1"/>
  <c r="G128" i="18"/>
  <c r="D266" i="15" s="1"/>
  <c r="F129" i="18"/>
  <c r="C267" i="15" s="1"/>
  <c r="G129" i="18"/>
  <c r="D267" i="15" s="1"/>
  <c r="F130" i="18"/>
  <c r="C268" i="15" s="1"/>
  <c r="G130" i="18"/>
  <c r="D268" i="15" s="1"/>
  <c r="F131" i="18"/>
  <c r="C269" i="15" s="1"/>
  <c r="G131" i="18"/>
  <c r="D269" i="15" s="1"/>
  <c r="F132" i="18"/>
  <c r="C270" i="15" s="1"/>
  <c r="G132" i="18"/>
  <c r="D270" i="15" s="1"/>
  <c r="F133" i="18"/>
  <c r="C271" i="15" s="1"/>
  <c r="G133" i="18"/>
  <c r="D271" i="15" s="1"/>
  <c r="F134" i="18"/>
  <c r="C272" i="15" s="1"/>
  <c r="G134" i="18"/>
  <c r="D272" i="15" s="1"/>
  <c r="F135" i="18"/>
  <c r="C273" i="15" s="1"/>
  <c r="G135" i="18"/>
  <c r="D273" i="15" s="1"/>
  <c r="F136" i="18"/>
  <c r="C274" i="15" s="1"/>
  <c r="G136" i="18"/>
  <c r="D274" i="15" s="1"/>
  <c r="F137" i="18"/>
  <c r="C275" i="15" s="1"/>
  <c r="G137" i="18"/>
  <c r="D275" i="15" s="1"/>
  <c r="F138" i="18"/>
  <c r="C276" i="15" s="1"/>
  <c r="G138" i="18"/>
  <c r="D276" i="15" s="1"/>
  <c r="F139" i="18"/>
  <c r="C277" i="15" s="1"/>
  <c r="G139" i="18"/>
  <c r="D277" i="15" s="1"/>
  <c r="F140" i="18"/>
  <c r="C278" i="15" s="1"/>
  <c r="G140" i="18"/>
  <c r="D278" i="15" s="1"/>
  <c r="F141" i="18"/>
  <c r="C279" i="15" s="1"/>
  <c r="G141" i="18"/>
  <c r="D279" i="15" s="1"/>
  <c r="F142" i="18"/>
  <c r="C280" i="15" s="1"/>
  <c r="G142" i="18"/>
  <c r="D280" i="15" s="1"/>
  <c r="F143" i="18"/>
  <c r="C281" i="15" s="1"/>
  <c r="G143" i="18"/>
  <c r="D281" i="15" s="1"/>
  <c r="F144" i="18"/>
  <c r="C282" i="15" s="1"/>
  <c r="G144" i="18"/>
  <c r="D282" i="15" s="1"/>
  <c r="F145" i="18"/>
  <c r="C283" i="15" s="1"/>
  <c r="G145" i="18"/>
  <c r="D283" i="15" s="1"/>
  <c r="F146" i="18"/>
  <c r="C284" i="15" s="1"/>
  <c r="G146" i="18"/>
  <c r="D284" i="15" s="1"/>
  <c r="F147" i="18"/>
  <c r="C285" i="15" s="1"/>
  <c r="G147" i="18"/>
  <c r="D285" i="15" s="1"/>
  <c r="F148" i="18"/>
  <c r="C286" i="15" s="1"/>
  <c r="G148" i="18"/>
  <c r="D286" i="15" s="1"/>
  <c r="F149" i="18"/>
  <c r="C287" i="15" s="1"/>
  <c r="G149" i="18"/>
  <c r="D287" i="15" s="1"/>
  <c r="F150" i="18"/>
  <c r="C288" i="15" s="1"/>
  <c r="G150" i="18"/>
  <c r="D288" i="15" s="1"/>
  <c r="F151" i="18"/>
  <c r="C289" i="15" s="1"/>
  <c r="G151" i="18"/>
  <c r="D289" i="15" s="1"/>
  <c r="F152" i="18"/>
  <c r="C290" i="15" s="1"/>
  <c r="G152" i="18"/>
  <c r="D290" i="15" s="1"/>
  <c r="F153" i="18"/>
  <c r="C291" i="15" s="1"/>
  <c r="G153" i="18"/>
  <c r="D291" i="15" s="1"/>
  <c r="F154" i="18"/>
  <c r="C292" i="15" s="1"/>
  <c r="G154" i="18"/>
  <c r="D292" i="15" s="1"/>
  <c r="F155" i="18"/>
  <c r="C293" i="15" s="1"/>
  <c r="G155" i="18"/>
  <c r="D293" i="15" s="1"/>
  <c r="F156" i="18"/>
  <c r="C294" i="15" s="1"/>
  <c r="G156" i="18"/>
  <c r="D294" i="15" s="1"/>
  <c r="F157" i="18"/>
  <c r="C295" i="15" s="1"/>
  <c r="G157" i="18"/>
  <c r="D295" i="15" s="1"/>
  <c r="F158" i="18"/>
  <c r="C296" i="15" s="1"/>
  <c r="G158" i="18"/>
  <c r="D296" i="15" s="1"/>
  <c r="F159" i="18"/>
  <c r="C297" i="15" s="1"/>
  <c r="G159" i="18"/>
  <c r="D297" i="15" s="1"/>
  <c r="I10" i="18"/>
  <c r="H18" i="18"/>
  <c r="E156" i="15" s="1"/>
  <c r="H14" i="18"/>
  <c r="E152" i="15" s="1"/>
  <c r="H24" i="18"/>
  <c r="E162" i="15" s="1"/>
  <c r="H21" i="18"/>
  <c r="E159" i="15" s="1"/>
  <c r="H15" i="18"/>
  <c r="E153" i="15" s="1"/>
  <c r="H22" i="18"/>
  <c r="E160" i="15" s="1"/>
  <c r="H19" i="18"/>
  <c r="E157" i="15" s="1"/>
  <c r="H16" i="18"/>
  <c r="E154" i="15" s="1"/>
  <c r="J89" i="18"/>
  <c r="M227" i="15" s="1"/>
  <c r="J76" i="18"/>
  <c r="M214" i="15" s="1"/>
  <c r="J118" i="18"/>
  <c r="M256" i="15" s="1"/>
  <c r="J57" i="18"/>
  <c r="M195" i="15" s="1"/>
  <c r="J110" i="18"/>
  <c r="M248" i="15" s="1"/>
  <c r="J62" i="13"/>
  <c r="M50" i="15" s="1"/>
  <c r="J107" i="13"/>
  <c r="M95" i="15" s="1"/>
  <c r="J38" i="13"/>
  <c r="M26" i="15" s="1"/>
  <c r="J58" i="13"/>
  <c r="M46" i="15" s="1"/>
  <c r="J68" i="13"/>
  <c r="M56" i="15" s="1"/>
  <c r="J100" i="13"/>
  <c r="M88" i="15" s="1"/>
  <c r="J117" i="13"/>
  <c r="M105" i="15" s="1"/>
  <c r="J54" i="13"/>
  <c r="M42" i="15" s="1"/>
  <c r="J159" i="18"/>
  <c r="M297" i="15" s="1"/>
  <c r="J69" i="18"/>
  <c r="M207" i="15" s="1"/>
  <c r="J122" i="18"/>
  <c r="M260" i="15" s="1"/>
  <c r="J22" i="18"/>
  <c r="M160" i="15" s="1"/>
  <c r="J121" i="13"/>
  <c r="M109" i="15" s="1"/>
  <c r="J102" i="13"/>
  <c r="M90" i="15" s="1"/>
  <c r="J119" i="13"/>
  <c r="M107" i="15" s="1"/>
  <c r="J70" i="13"/>
  <c r="M58" i="15" s="1"/>
  <c r="J73" i="13"/>
  <c r="M61" i="15" s="1"/>
  <c r="J87" i="18"/>
  <c r="M225" i="15" s="1"/>
  <c r="J101" i="18"/>
  <c r="M239" i="15" s="1"/>
  <c r="J16" i="18"/>
  <c r="M154" i="15" s="1"/>
  <c r="J80" i="18"/>
  <c r="M218" i="15" s="1"/>
  <c r="J67" i="18"/>
  <c r="M205" i="15" s="1"/>
  <c r="J34" i="13"/>
  <c r="M22" i="15" s="1"/>
  <c r="J98" i="13"/>
  <c r="M86" i="15" s="1"/>
  <c r="J140" i="13"/>
  <c r="M128" i="15" s="1"/>
  <c r="J157" i="13"/>
  <c r="M145" i="15" s="1"/>
  <c r="J117" i="18"/>
  <c r="M255" i="15" s="1"/>
  <c r="J71" i="18"/>
  <c r="M209" i="15" s="1"/>
  <c r="J36" i="18"/>
  <c r="M174" i="15" s="1"/>
  <c r="J72" i="18"/>
  <c r="M210" i="15" s="1"/>
  <c r="J43" i="18"/>
  <c r="M181" i="15" s="1"/>
  <c r="J139" i="13"/>
  <c r="M127" i="15" s="1"/>
  <c r="J80" i="13"/>
  <c r="M68" i="15" s="1"/>
  <c r="J33" i="13"/>
  <c r="M21" i="15" s="1"/>
  <c r="J51" i="18"/>
  <c r="M189" i="15" s="1"/>
  <c r="J38" i="18"/>
  <c r="M176" i="15" s="1"/>
  <c r="J123" i="18"/>
  <c r="M261" i="15" s="1"/>
  <c r="J141" i="18"/>
  <c r="M279" i="15" s="1"/>
  <c r="J103" i="18"/>
  <c r="M241" i="15" s="1"/>
  <c r="J108" i="18"/>
  <c r="M246" i="15" s="1"/>
  <c r="J46" i="13"/>
  <c r="M34" i="15" s="1"/>
  <c r="J106" i="13"/>
  <c r="M94" i="15" s="1"/>
  <c r="J148" i="13"/>
  <c r="M136" i="15" s="1"/>
  <c r="J69" i="13"/>
  <c r="M57" i="15" s="1"/>
  <c r="J129" i="13"/>
  <c r="M117" i="15" s="1"/>
  <c r="J85" i="18"/>
  <c r="M223" i="15" s="1"/>
  <c r="J77" i="18"/>
  <c r="M215" i="15" s="1"/>
  <c r="J29" i="18"/>
  <c r="M167" i="15" s="1"/>
  <c r="J145" i="18"/>
  <c r="M283" i="15" s="1"/>
  <c r="J134" i="18"/>
  <c r="M272" i="15" s="1"/>
  <c r="J94" i="13"/>
  <c r="M82" i="15" s="1"/>
  <c r="J43" i="13"/>
  <c r="M31" i="15" s="1"/>
  <c r="J150" i="13"/>
  <c r="M138" i="15" s="1"/>
  <c r="J48" i="13"/>
  <c r="M36" i="15" s="1"/>
  <c r="J151" i="18"/>
  <c r="M289" i="15" s="1"/>
  <c r="J28" i="18"/>
  <c r="M166" i="15" s="1"/>
  <c r="J82" i="18"/>
  <c r="M220" i="15" s="1"/>
  <c r="J98" i="18"/>
  <c r="M236" i="15" s="1"/>
  <c r="J88" i="13"/>
  <c r="M76" i="15" s="1"/>
  <c r="J39" i="13"/>
  <c r="M27" i="15" s="1"/>
  <c r="J14" i="13"/>
  <c r="M2" i="15" s="1"/>
  <c r="J146" i="13"/>
  <c r="M134" i="15" s="1"/>
  <c r="J28" i="13"/>
  <c r="M16" i="15" s="1"/>
  <c r="J60" i="13"/>
  <c r="M48" i="15" s="1"/>
  <c r="J45" i="13"/>
  <c r="M33" i="15" s="1"/>
  <c r="J109" i="13"/>
  <c r="M97" i="15" s="1"/>
  <c r="J154" i="18"/>
  <c r="M292" i="15" s="1"/>
  <c r="J157" i="18"/>
  <c r="M295" i="15" s="1"/>
  <c r="J47" i="18"/>
  <c r="M185" i="15" s="1"/>
  <c r="J65" i="18"/>
  <c r="M203" i="15" s="1"/>
  <c r="J40" i="18"/>
  <c r="M178" i="15" s="1"/>
  <c r="J128" i="18"/>
  <c r="M266" i="15" s="1"/>
  <c r="J42" i="18"/>
  <c r="M180" i="15" s="1"/>
  <c r="J113" i="18"/>
  <c r="M251" i="15" s="1"/>
  <c r="J152" i="13"/>
  <c r="M140" i="15" s="1"/>
  <c r="J83" i="13"/>
  <c r="M71" i="15" s="1"/>
  <c r="J97" i="18"/>
  <c r="M235" i="15" s="1"/>
  <c r="J56" i="18"/>
  <c r="M194" i="15" s="1"/>
  <c r="J143" i="13"/>
  <c r="M131" i="15" s="1"/>
  <c r="J156" i="13"/>
  <c r="M144" i="15" s="1"/>
  <c r="J114" i="13"/>
  <c r="M102" i="15" s="1"/>
  <c r="J24" i="18"/>
  <c r="M162" i="15" s="1"/>
  <c r="J33" i="18"/>
  <c r="M171" i="15" s="1"/>
  <c r="J41" i="18"/>
  <c r="M179" i="15" s="1"/>
  <c r="J97" i="13"/>
  <c r="M85" i="15" s="1"/>
  <c r="J133" i="18"/>
  <c r="M271" i="15" s="1"/>
  <c r="J91" i="18"/>
  <c r="M229" i="15" s="1"/>
  <c r="J20" i="18"/>
  <c r="M158" i="15" s="1"/>
  <c r="J79" i="13"/>
  <c r="M67" i="15" s="1"/>
  <c r="J74" i="13"/>
  <c r="M62" i="15" s="1"/>
  <c r="J135" i="13"/>
  <c r="M123" i="15" s="1"/>
  <c r="J115" i="18"/>
  <c r="M253" i="15" s="1"/>
  <c r="J132" i="18"/>
  <c r="M270" i="15" s="1"/>
  <c r="J134" i="13"/>
  <c r="M122" i="15" s="1"/>
  <c r="J25" i="13"/>
  <c r="M13" i="15" s="1"/>
  <c r="J156" i="18"/>
  <c r="M294" i="15" s="1"/>
  <c r="J162" i="18"/>
  <c r="M300" i="15" s="1"/>
  <c r="J125" i="13"/>
  <c r="M113" i="15" s="1"/>
  <c r="J76" i="13"/>
  <c r="M64" i="15" s="1"/>
  <c r="J127" i="13"/>
  <c r="M115" i="15" s="1"/>
  <c r="J27" i="18"/>
  <c r="M165" i="15" s="1"/>
  <c r="J130" i="18"/>
  <c r="M268" i="15" s="1"/>
  <c r="J123" i="13"/>
  <c r="M111" i="15" s="1"/>
  <c r="J67" i="13"/>
  <c r="M55" i="15" s="1"/>
  <c r="J142" i="13"/>
  <c r="M130" i="15" s="1"/>
  <c r="J79" i="18"/>
  <c r="M217" i="15" s="1"/>
  <c r="J25" i="18"/>
  <c r="M163" i="15" s="1"/>
  <c r="J85" i="13"/>
  <c r="M73" i="15" s="1"/>
  <c r="J36" i="13"/>
  <c r="M24" i="15" s="1"/>
  <c r="J159" i="13"/>
  <c r="M147" i="15" s="1"/>
  <c r="J55" i="18"/>
  <c r="M193" i="15" s="1"/>
  <c r="J111" i="18"/>
  <c r="M249" i="15" s="1"/>
  <c r="J158" i="18"/>
  <c r="M296" i="15" s="1"/>
  <c r="J125" i="18"/>
  <c r="M263" i="15" s="1"/>
  <c r="J119" i="18"/>
  <c r="M257" i="15" s="1"/>
  <c r="J90" i="18"/>
  <c r="M228" i="15" s="1"/>
  <c r="J91" i="13"/>
  <c r="M79" i="15" s="1"/>
  <c r="J82" i="13"/>
  <c r="M70" i="15" s="1"/>
  <c r="J110" i="13"/>
  <c r="M98" i="15" s="1"/>
  <c r="J147" i="18"/>
  <c r="M285" i="15" s="1"/>
  <c r="J30" i="18"/>
  <c r="M168" i="15" s="1"/>
  <c r="J47" i="13"/>
  <c r="M35" i="15" s="1"/>
  <c r="J41" i="13"/>
  <c r="M29" i="15" s="1"/>
  <c r="J99" i="18"/>
  <c r="M237" i="15" s="1"/>
  <c r="J149" i="18"/>
  <c r="M287" i="15" s="1"/>
  <c r="J27" i="13"/>
  <c r="M15" i="15" s="1"/>
  <c r="J116" i="13"/>
  <c r="M104" i="15" s="1"/>
  <c r="J42" i="13"/>
  <c r="M30" i="15" s="1"/>
  <c r="J148" i="18"/>
  <c r="M286" i="15" s="1"/>
  <c r="J15" i="18"/>
  <c r="M153" i="15" s="1"/>
  <c r="J137" i="13"/>
  <c r="M125" i="15" s="1"/>
  <c r="J81" i="13"/>
  <c r="M69" i="15" s="1"/>
  <c r="J49" i="13"/>
  <c r="M37" i="15" s="1"/>
  <c r="J116" i="18"/>
  <c r="M254" i="15" s="1"/>
  <c r="J143" i="18"/>
  <c r="M281" i="15" s="1"/>
  <c r="J93" i="13"/>
  <c r="M81" i="15" s="1"/>
  <c r="J44" i="13"/>
  <c r="M32" i="15" s="1"/>
  <c r="J106" i="18"/>
  <c r="M244" i="15" s="1"/>
  <c r="J107" i="18"/>
  <c r="M245" i="15" s="1"/>
  <c r="J84" i="18"/>
  <c r="M222" i="15" s="1"/>
  <c r="J72" i="13"/>
  <c r="M60" i="15" s="1"/>
  <c r="J18" i="13"/>
  <c r="M6" i="15" s="1"/>
  <c r="J50" i="18"/>
  <c r="M188" i="15" s="1"/>
  <c r="J94" i="18"/>
  <c r="M232" i="15" s="1"/>
  <c r="J19" i="18"/>
  <c r="M157" i="15" s="1"/>
  <c r="J154" i="13"/>
  <c r="M142" i="15" s="1"/>
  <c r="J15" i="13"/>
  <c r="M3" i="15" s="1"/>
  <c r="J59" i="13"/>
  <c r="M47" i="15" s="1"/>
  <c r="J45" i="18"/>
  <c r="M183" i="15" s="1"/>
  <c r="J121" i="18"/>
  <c r="M259" i="15" s="1"/>
  <c r="J161" i="18"/>
  <c r="M299" i="15" s="1"/>
  <c r="J93" i="18"/>
  <c r="M231" i="15" s="1"/>
  <c r="J40" i="13"/>
  <c r="M28" i="15" s="1"/>
  <c r="J124" i="13"/>
  <c r="M112" i="15" s="1"/>
  <c r="J50" i="13"/>
  <c r="M38" i="15" s="1"/>
  <c r="J128" i="13"/>
  <c r="M116" i="15" s="1"/>
  <c r="J127" i="18"/>
  <c r="M265" i="15" s="1"/>
  <c r="J48" i="18"/>
  <c r="M186" i="15" s="1"/>
  <c r="J145" i="13"/>
  <c r="M133" i="15" s="1"/>
  <c r="J19" i="13"/>
  <c r="M7" i="15" s="1"/>
  <c r="J83" i="18"/>
  <c r="M221" i="15" s="1"/>
  <c r="J59" i="18"/>
  <c r="M197" i="15" s="1"/>
  <c r="J133" i="13"/>
  <c r="M121" i="15" s="1"/>
  <c r="J84" i="13"/>
  <c r="M72" i="15" s="1"/>
  <c r="J75" i="18"/>
  <c r="M213" i="15" s="1"/>
  <c r="J138" i="18"/>
  <c r="M276" i="15" s="1"/>
  <c r="J92" i="18"/>
  <c r="M230" i="15" s="1"/>
  <c r="J87" i="13"/>
  <c r="M75" i="15" s="1"/>
  <c r="J71" i="13"/>
  <c r="M59" i="15" s="1"/>
  <c r="J31" i="18"/>
  <c r="M169" i="15" s="1"/>
  <c r="J120" i="18"/>
  <c r="M258" i="15" s="1"/>
  <c r="J88" i="18"/>
  <c r="M226" i="15" s="1"/>
  <c r="J162" i="13"/>
  <c r="M150" i="15" s="1"/>
  <c r="J75" i="13"/>
  <c r="M63" i="15" s="1"/>
  <c r="J86" i="18"/>
  <c r="M224" i="15" s="1"/>
  <c r="J54" i="18"/>
  <c r="M192" i="15" s="1"/>
  <c r="J22" i="13"/>
  <c r="M10" i="15" s="1"/>
  <c r="J32" i="13"/>
  <c r="M20" i="15" s="1"/>
  <c r="J104" i="18"/>
  <c r="M242" i="15" s="1"/>
  <c r="J21" i="18"/>
  <c r="M159" i="15" s="1"/>
  <c r="J155" i="13"/>
  <c r="M143" i="15" s="1"/>
  <c r="J53" i="13"/>
  <c r="M41" i="15" s="1"/>
  <c r="J122" i="13"/>
  <c r="M110" i="15" s="1"/>
  <c r="J55" i="13"/>
  <c r="M43" i="15" s="1"/>
  <c r="J102" i="18"/>
  <c r="M240" i="15" s="1"/>
  <c r="J112" i="18"/>
  <c r="M250" i="15" s="1"/>
  <c r="J61" i="18"/>
  <c r="M199" i="15" s="1"/>
  <c r="J147" i="13"/>
  <c r="M135" i="15" s="1"/>
  <c r="J57" i="13"/>
  <c r="M45" i="15" s="1"/>
  <c r="J53" i="18"/>
  <c r="M191" i="15" s="1"/>
  <c r="J100" i="18"/>
  <c r="M238" i="15" s="1"/>
  <c r="J141" i="13"/>
  <c r="M129" i="15" s="1"/>
  <c r="J92" i="13"/>
  <c r="M80" i="15" s="1"/>
  <c r="J153" i="13"/>
  <c r="M141" i="15" s="1"/>
  <c r="J136" i="18"/>
  <c r="M274" i="15" s="1"/>
  <c r="J68" i="18"/>
  <c r="M206" i="15" s="1"/>
  <c r="J151" i="13"/>
  <c r="M139" i="15" s="1"/>
  <c r="J64" i="13"/>
  <c r="M52" i="15" s="1"/>
  <c r="J23" i="18"/>
  <c r="M161" i="15" s="1"/>
  <c r="J146" i="18"/>
  <c r="M284" i="15" s="1"/>
  <c r="J32" i="18"/>
  <c r="M170" i="15" s="1"/>
  <c r="J52" i="13"/>
  <c r="M40" i="15" s="1"/>
  <c r="J103" i="13"/>
  <c r="M91" i="15" s="1"/>
  <c r="J109" i="18"/>
  <c r="M247" i="15" s="1"/>
  <c r="J44" i="18"/>
  <c r="M182" i="15" s="1"/>
  <c r="J35" i="13"/>
  <c r="M23" i="15" s="1"/>
  <c r="J31" i="13"/>
  <c r="M19" i="15" s="1"/>
  <c r="J115" i="13"/>
  <c r="M103" i="15" s="1"/>
  <c r="J95" i="18"/>
  <c r="M233" i="15" s="1"/>
  <c r="J139" i="18"/>
  <c r="M277" i="15" s="1"/>
  <c r="J61" i="13"/>
  <c r="M49" i="15" s="1"/>
  <c r="J130" i="13"/>
  <c r="M118" i="15" s="1"/>
  <c r="J96" i="13"/>
  <c r="M84" i="15" s="1"/>
  <c r="J39" i="18"/>
  <c r="M177" i="15" s="1"/>
  <c r="J64" i="18"/>
  <c r="M202" i="15" s="1"/>
  <c r="J120" i="13"/>
  <c r="M108" i="15" s="1"/>
  <c r="J51" i="13"/>
  <c r="M39" i="15" s="1"/>
  <c r="J46" i="18"/>
  <c r="M184" i="15" s="1"/>
  <c r="J37" i="18"/>
  <c r="M175" i="15" s="1"/>
  <c r="J104" i="13"/>
  <c r="M92" i="15" s="1"/>
  <c r="J21" i="13"/>
  <c r="M9" i="15" s="1"/>
  <c r="J105" i="13"/>
  <c r="M93" i="15" s="1"/>
  <c r="J111" i="13"/>
  <c r="M99" i="15" s="1"/>
  <c r="J63" i="18"/>
  <c r="M201" i="15" s="1"/>
  <c r="J14" i="18"/>
  <c r="M152" i="15" s="1"/>
  <c r="J144" i="18"/>
  <c r="M282" i="15" s="1"/>
  <c r="J160" i="18"/>
  <c r="M298" i="15" s="1"/>
  <c r="J99" i="13"/>
  <c r="M87" i="15" s="1"/>
  <c r="J95" i="13"/>
  <c r="M83" i="15" s="1"/>
  <c r="J113" i="13"/>
  <c r="M101" i="15" s="1"/>
  <c r="J13" i="18"/>
  <c r="M151" i="15" s="1"/>
  <c r="J66" i="18"/>
  <c r="M204" i="15" s="1"/>
  <c r="J101" i="13"/>
  <c r="M89" i="15" s="1"/>
  <c r="J20" i="13"/>
  <c r="M8" i="15" s="1"/>
  <c r="J24" i="13"/>
  <c r="M12" i="15" s="1"/>
  <c r="J155" i="18"/>
  <c r="M293" i="15" s="1"/>
  <c r="J74" i="18"/>
  <c r="M212" i="15" s="1"/>
  <c r="J136" i="13"/>
  <c r="M124" i="15" s="1"/>
  <c r="J131" i="13"/>
  <c r="M119" i="15" s="1"/>
  <c r="J70" i="18"/>
  <c r="M208" i="15" s="1"/>
  <c r="J62" i="18"/>
  <c r="M200" i="15" s="1"/>
  <c r="J118" i="13"/>
  <c r="M106" i="15" s="1"/>
  <c r="J29" i="13"/>
  <c r="M17" i="15" s="1"/>
  <c r="J153" i="18"/>
  <c r="M291" i="15" s="1"/>
  <c r="J114" i="18"/>
  <c r="M252" i="15" s="1"/>
  <c r="J96" i="18"/>
  <c r="M234" i="15" s="1"/>
  <c r="J126" i="13"/>
  <c r="M114" i="15" s="1"/>
  <c r="J78" i="13"/>
  <c r="M66" i="15" s="1"/>
  <c r="J126" i="18"/>
  <c r="M264" i="15" s="1"/>
  <c r="J81" i="18"/>
  <c r="M219" i="15" s="1"/>
  <c r="J58" i="18"/>
  <c r="M196" i="15" s="1"/>
  <c r="J132" i="13"/>
  <c r="M120" i="15" s="1"/>
  <c r="J90" i="13"/>
  <c r="M78" i="15" s="1"/>
  <c r="J158" i="13"/>
  <c r="M146" i="15" s="1"/>
  <c r="J161" i="13"/>
  <c r="M149" i="15" s="1"/>
  <c r="J35" i="18"/>
  <c r="M173" i="15" s="1"/>
  <c r="J60" i="18"/>
  <c r="M198" i="15" s="1"/>
  <c r="J137" i="18"/>
  <c r="M275" i="15" s="1"/>
  <c r="J18" i="18"/>
  <c r="M156" i="15" s="1"/>
  <c r="J78" i="18"/>
  <c r="M216" i="15" s="1"/>
  <c r="J77" i="13"/>
  <c r="M65" i="15" s="1"/>
  <c r="J63" i="13"/>
  <c r="M51" i="15" s="1"/>
  <c r="J16" i="13"/>
  <c r="M4" i="15" s="1"/>
  <c r="J152" i="18"/>
  <c r="M290" i="15" s="1"/>
  <c r="J105" i="18"/>
  <c r="M243" i="15" s="1"/>
  <c r="J144" i="13"/>
  <c r="M132" i="15" s="1"/>
  <c r="J160" i="13"/>
  <c r="M148" i="15" s="1"/>
  <c r="J52" i="18"/>
  <c r="M190" i="15" s="1"/>
  <c r="J129" i="18"/>
  <c r="M267" i="15" s="1"/>
  <c r="J37" i="13"/>
  <c r="M25" i="15" s="1"/>
  <c r="J138" i="13"/>
  <c r="M126" i="15" s="1"/>
  <c r="J89" i="13"/>
  <c r="M77" i="15" s="1"/>
  <c r="J135" i="18"/>
  <c r="M273" i="15" s="1"/>
  <c r="J49" i="18"/>
  <c r="M187" i="15" s="1"/>
  <c r="J86" i="13"/>
  <c r="M74" i="15" s="1"/>
  <c r="J30" i="13"/>
  <c r="M18" i="15" s="1"/>
  <c r="J140" i="18"/>
  <c r="M278" i="15" s="1"/>
  <c r="J26" i="18"/>
  <c r="M164" i="15" s="1"/>
  <c r="J65" i="13"/>
  <c r="M53" i="15" s="1"/>
  <c r="J108" i="13"/>
  <c r="M96" i="15" s="1"/>
  <c r="J66" i="13"/>
  <c r="M54" i="15" s="1"/>
  <c r="J150" i="18"/>
  <c r="M288" i="15" s="1"/>
  <c r="J124" i="18"/>
  <c r="M262" i="15" s="1"/>
  <c r="J23" i="13"/>
  <c r="M11" i="15" s="1"/>
  <c r="J17" i="13"/>
  <c r="M5" i="15" s="1"/>
  <c r="J142" i="18"/>
  <c r="M280" i="15" s="1"/>
  <c r="J73" i="18"/>
  <c r="M211" i="15" s="1"/>
  <c r="J34" i="18"/>
  <c r="M172" i="15" s="1"/>
  <c r="J149" i="13"/>
  <c r="M137" i="15" s="1"/>
  <c r="J26" i="13"/>
  <c r="M14" i="15" s="1"/>
  <c r="J56" i="13"/>
  <c r="M44" i="15" s="1"/>
  <c r="J112" i="13"/>
  <c r="M100" i="15" s="1"/>
  <c r="J17" i="18"/>
  <c r="M155" i="15" s="1"/>
  <c r="J131" i="18" l="1"/>
  <c r="M269" i="15" s="1"/>
</calcChain>
</file>

<file path=xl/sharedStrings.xml><?xml version="1.0" encoding="utf-8"?>
<sst xmlns="http://schemas.openxmlformats.org/spreadsheetml/2006/main" count="8367" uniqueCount="2892">
  <si>
    <t>E-mail</t>
  </si>
  <si>
    <t>Homepage</t>
  </si>
  <si>
    <t>Vorhersage periode</t>
  </si>
  <si>
    <t>Type</t>
  </si>
  <si>
    <t>UM</t>
  </si>
  <si>
    <t>Absatz</t>
  </si>
  <si>
    <t>Vorhersage</t>
  </si>
  <si>
    <t>Status</t>
  </si>
  <si>
    <t>Material</t>
  </si>
  <si>
    <t>StockQty</t>
  </si>
  <si>
    <t>SalesQty</t>
  </si>
  <si>
    <t>BudgetQty</t>
  </si>
  <si>
    <t>Date</t>
  </si>
  <si>
    <t>Text</t>
  </si>
  <si>
    <t>ValidTo</t>
  </si>
  <si>
    <t>Remark</t>
  </si>
  <si>
    <t>Gruppe</t>
  </si>
  <si>
    <t>Einheit</t>
  </si>
  <si>
    <t>StockDate</t>
  </si>
  <si>
    <t xml:space="preserve">Kundenname und/oder Nummer fehlt </t>
  </si>
  <si>
    <t>Telefon</t>
  </si>
  <si>
    <t>SalesPeriodFrom</t>
  </si>
  <si>
    <t>SalesPeriodTo</t>
  </si>
  <si>
    <t>BudgetPeriodFrom</t>
  </si>
  <si>
    <t>BudgetPeriodTo</t>
  </si>
  <si>
    <t>Title</t>
  </si>
  <si>
    <t>Text (max 255 char)</t>
  </si>
  <si>
    <t>Char</t>
  </si>
  <si>
    <t>Bestand Datum</t>
  </si>
  <si>
    <t>Absatz periode</t>
  </si>
  <si>
    <t>Premium Produkte</t>
  </si>
  <si>
    <t>Kundenstammdaten</t>
  </si>
  <si>
    <t>Standard</t>
  </si>
  <si>
    <t>Stück</t>
  </si>
  <si>
    <t>Absatz im Zeitraum</t>
  </si>
  <si>
    <t>Der Zeitraum ergibt sich aus dem Datum Ihrer Bestandsmeldung. Geben Sie bitte für den angegebenen Zeitraum den Absatz des Artikels an. (Diese Angabe ist freiwillig)</t>
  </si>
  <si>
    <t>Vorhersage für den Zeitraum</t>
  </si>
  <si>
    <t>Tragen Sie hier bitte das Datum ein, zu dem Sie Ihre Lagerbestände melden</t>
  </si>
  <si>
    <t>CustNo</t>
  </si>
  <si>
    <t>CustomerName</t>
  </si>
  <si>
    <t>Address</t>
  </si>
  <si>
    <t>City</t>
  </si>
  <si>
    <t>PersonName</t>
  </si>
  <si>
    <t>Telephone</t>
  </si>
  <si>
    <t>Email</t>
  </si>
  <si>
    <t>Meldeformular Optional</t>
  </si>
  <si>
    <t>Zählung am</t>
  </si>
  <si>
    <t>Meldeformular Rollläden</t>
  </si>
  <si>
    <t>Rollläden</t>
  </si>
  <si>
    <t>Der Zeitraum ergibt sich aus dem Datum Ihrer Bestandsmeldung. Geben Sie bitte für den angegebenen Zeitraum die  Absatzvorhersage für den Artikel an. (Diese Angabe ist freiwillig)</t>
  </si>
  <si>
    <t>Do not delete this line</t>
  </si>
  <si>
    <t>Meldeformular Fenster</t>
  </si>
  <si>
    <t>a</t>
  </si>
  <si>
    <t>PostalCode</t>
  </si>
  <si>
    <t>ValidFrom</t>
  </si>
  <si>
    <t>RptType</t>
  </si>
  <si>
    <t>bis</t>
  </si>
  <si>
    <t>Total:</t>
  </si>
  <si>
    <t>VELUX Deutschland GmbH</t>
  </si>
  <si>
    <t>Postfach 54 02 60</t>
  </si>
  <si>
    <t>22502 Hamburg</t>
  </si>
  <si>
    <t>Händler Service-Nummer</t>
  </si>
  <si>
    <t>www.VELUX.de</t>
  </si>
  <si>
    <t>VELUX Kontakt</t>
  </si>
  <si>
    <t xml:space="preserve">Artikelnummer doppelt </t>
  </si>
  <si>
    <t xml:space="preserve">Falsche Produktgruppe </t>
  </si>
  <si>
    <t>Lagerbestand</t>
  </si>
  <si>
    <t>MatType</t>
  </si>
  <si>
    <t>Sheet</t>
  </si>
  <si>
    <t>Filename</t>
  </si>
  <si>
    <t>Material type</t>
  </si>
  <si>
    <t>Roller shutter</t>
  </si>
  <si>
    <t>persiane</t>
  </si>
  <si>
    <t>Material UM</t>
  </si>
  <si>
    <t>Pcs</t>
  </si>
  <si>
    <t>pezzi</t>
  </si>
  <si>
    <t>Contact</t>
  </si>
  <si>
    <t>Button</t>
  </si>
  <si>
    <t>Dati del cliente</t>
  </si>
  <si>
    <t>Contatti VELUX</t>
  </si>
  <si>
    <t>Contact VELUX</t>
  </si>
  <si>
    <t>Customer service telephone number</t>
  </si>
  <si>
    <t>Numero per servizio al cliente</t>
  </si>
  <si>
    <t>E-mail subject</t>
  </si>
  <si>
    <t>[VELUX stock report]</t>
  </si>
  <si>
    <t>[VELUX Lagerbestandsmeldungen]</t>
  </si>
  <si>
    <t xml:space="preserve">report sulle scorte VELUX di magazzino </t>
  </si>
  <si>
    <t>Customer</t>
  </si>
  <si>
    <t>Customer master data</t>
  </si>
  <si>
    <t>* Mandatory</t>
  </si>
  <si>
    <t>* Eingabe erforderlich</t>
  </si>
  <si>
    <t>* Campi obbligatori</t>
  </si>
  <si>
    <t>Field name</t>
  </si>
  <si>
    <t>* Customer number</t>
  </si>
  <si>
    <t>* Kundennummer</t>
  </si>
  <si>
    <t>* Codice cliente</t>
  </si>
  <si>
    <t>* Company name</t>
  </si>
  <si>
    <t>* Firmenname</t>
  </si>
  <si>
    <t>* Ragione sociale</t>
  </si>
  <si>
    <t>* Strasse</t>
  </si>
  <si>
    <t>* Via</t>
  </si>
  <si>
    <t>* Postal code</t>
  </si>
  <si>
    <t>* Postleitzahl</t>
  </si>
  <si>
    <t>* CAP</t>
  </si>
  <si>
    <t>* City name</t>
  </si>
  <si>
    <t>* Ort</t>
  </si>
  <si>
    <t>* Località</t>
  </si>
  <si>
    <t>* Contact person</t>
  </si>
  <si>
    <t>* Name Bearbeiter</t>
  </si>
  <si>
    <t>* Nome dell'addetto</t>
  </si>
  <si>
    <t>Telefono</t>
  </si>
  <si>
    <t>Field help</t>
  </si>
  <si>
    <t>Please enter you VELUX customer number here</t>
  </si>
  <si>
    <t>Tragen Sie hier bitte Ihre VELUX Kundennummer ein</t>
  </si>
  <si>
    <t>Inserire qui il codice cliente</t>
  </si>
  <si>
    <t>Please enter your company name here</t>
  </si>
  <si>
    <t>Tragen Sie hier bitte Ihren Firmennamen ein</t>
  </si>
  <si>
    <t>Inserire qui la ragione sociale</t>
  </si>
  <si>
    <t>Please enter your street name here</t>
  </si>
  <si>
    <t>Tragen Sie hier bitte Ihre Strasse ein</t>
  </si>
  <si>
    <t>Inserire qui l'indirizzo</t>
  </si>
  <si>
    <t>Please enter your postal code here</t>
  </si>
  <si>
    <t>Tragen Sie hier bitte Ihre Postleitzahl ein</t>
  </si>
  <si>
    <t>Inserire qui il CAP</t>
  </si>
  <si>
    <t>Please enter your city name here</t>
  </si>
  <si>
    <t>Tragen Sie hier bitte Ihren Ort ein</t>
  </si>
  <si>
    <t>Inserire qui la località</t>
  </si>
  <si>
    <t>Please enter your first and last name here</t>
  </si>
  <si>
    <t>Tragen Sie hier bitte Ihren Vor- und Nachnamen ein</t>
  </si>
  <si>
    <t>Inserire qui nome e cognome</t>
  </si>
  <si>
    <t>Please enter your telephone number here</t>
  </si>
  <si>
    <t>Tragen Sie hier bitte die Telefonnummer ein, unter der Sie für Rückfragen erreichbar sind</t>
  </si>
  <si>
    <t>Inserire qui il numero di telefono cui contattarLa in caso di eventuali richieste</t>
  </si>
  <si>
    <t>Please enter your e-mail address here</t>
  </si>
  <si>
    <t>Tragen Sie hier bitte die E-Mailadresse ein, unter der Sie für Rückfragen erreichbar sind</t>
  </si>
  <si>
    <t>Inserire qui l'indirizzo e-mail cui contattarLa in caso di eventuali richieste</t>
  </si>
  <si>
    <t>Report1</t>
  </si>
  <si>
    <t>Modulo registrazione finestre / report stock finestre</t>
  </si>
  <si>
    <t>* Campo obbligatorio</t>
  </si>
  <si>
    <t>Totale:</t>
  </si>
  <si>
    <t>* Zählung am</t>
  </si>
  <si>
    <t>* Conteggio al</t>
  </si>
  <si>
    <t>Sales for period</t>
  </si>
  <si>
    <t>Vendite nel periodo</t>
  </si>
  <si>
    <t>Budget for period</t>
  </si>
  <si>
    <t>Previsione per il periodo</t>
  </si>
  <si>
    <t>to</t>
  </si>
  <si>
    <t xml:space="preserve">fino a </t>
  </si>
  <si>
    <t>Column header</t>
  </si>
  <si>
    <t>Material Number</t>
  </si>
  <si>
    <t>Artikkelnummer</t>
  </si>
  <si>
    <t>numero articolo</t>
  </si>
  <si>
    <t>Material Group</t>
  </si>
  <si>
    <t>gruppo (categoria)</t>
  </si>
  <si>
    <t>Stock</t>
  </si>
  <si>
    <t>Bestand</t>
  </si>
  <si>
    <t>scorte (stock)</t>
  </si>
  <si>
    <t>Sales</t>
  </si>
  <si>
    <t>vendita</t>
  </si>
  <si>
    <t>Budget</t>
  </si>
  <si>
    <t>Previsione</t>
  </si>
  <si>
    <t>stato</t>
  </si>
  <si>
    <t>"Please enter the customer number before you save", "Customer"</t>
  </si>
  <si>
    <t>"Bitte geben Sie vor dem Speichern die Kundennummer an", "Customer"</t>
  </si>
  <si>
    <t xml:space="preserve">per favore, prima di salvare, inserire codice cliente, "Cliente" </t>
  </si>
  <si>
    <t>"Please enter the customer name before you save", "Customer"</t>
  </si>
  <si>
    <t>"Bitte geben Sie vor dem Speichern den Firmennamen an", "Customer"</t>
  </si>
  <si>
    <t xml:space="preserve">per favore, prima di salvare, inserire la ragione sociale, "Cliente" </t>
  </si>
  <si>
    <t>"Please enter the stock report date before you save", "Report"</t>
  </si>
  <si>
    <t>"Bitte geben Sie vor dem Speichern das Datum der Bestandsmeldung an", "Report1"</t>
  </si>
  <si>
    <t xml:space="preserve">per favore, prima di salvare, inserire la data del report delle scorte, "Report1" </t>
  </si>
  <si>
    <t>TextID</t>
  </si>
  <si>
    <t>EN</t>
  </si>
  <si>
    <t>System</t>
  </si>
  <si>
    <t>Mandatory checks</t>
  </si>
  <si>
    <t>DE</t>
  </si>
  <si>
    <t>IT</t>
  </si>
  <si>
    <t>Active</t>
  </si>
  <si>
    <t>X</t>
  </si>
  <si>
    <t>Kunde</t>
  </si>
  <si>
    <t>Language column:</t>
  </si>
  <si>
    <t>Language check</t>
  </si>
  <si>
    <t>IT - 1080</t>
  </si>
  <si>
    <t>EN - 2000</t>
  </si>
  <si>
    <t>DE - 1010</t>
  </si>
  <si>
    <t>Bitte geben Sie die Kundennummer an</t>
  </si>
  <si>
    <t>Please enter Customer Name</t>
  </si>
  <si>
    <t>per favore, prima di salvare, inserire codice cliente</t>
  </si>
  <si>
    <t>per favore, prima di salvare, inserire la ragione sociale</t>
  </si>
  <si>
    <t>Cliente</t>
  </si>
  <si>
    <t>Please enter Street Name</t>
  </si>
  <si>
    <t>Please enter Postal Code</t>
  </si>
  <si>
    <t>Please enter City Name</t>
  </si>
  <si>
    <t>Please enter Contact Person</t>
  </si>
  <si>
    <t>Please enter Report Period</t>
  </si>
  <si>
    <t>Report</t>
  </si>
  <si>
    <t>VELUXstock_</t>
  </si>
  <si>
    <t>VELUXlager_</t>
  </si>
  <si>
    <t>Stock (magazzino) VELUX_</t>
  </si>
  <si>
    <t>&gt;&gt; Language translation is missing &lt;&lt;</t>
  </si>
  <si>
    <t>Information</t>
  </si>
  <si>
    <t>More Information</t>
  </si>
  <si>
    <t>Ulteriori informazioni</t>
  </si>
  <si>
    <t>* Street</t>
  </si>
  <si>
    <t>Setup of file language (list must always be sorted by TextID)</t>
  </si>
  <si>
    <t>Item line status</t>
  </si>
  <si>
    <t xml:space="preserve">quantità di scorte mancanti </t>
  </si>
  <si>
    <t xml:space="preserve">nominativo e/o numero cliente mancanti </t>
  </si>
  <si>
    <t xml:space="preserve">numero articolo mancante </t>
  </si>
  <si>
    <t xml:space="preserve">numero articolo doppio </t>
  </si>
  <si>
    <t xml:space="preserve">categoria (gruppo) prodotto errata </t>
  </si>
  <si>
    <t xml:space="preserve">Missing quantity </t>
  </si>
  <si>
    <t xml:space="preserve">Customer name and/or number is missing </t>
  </si>
  <si>
    <t xml:space="preserve">Material number is missing </t>
  </si>
  <si>
    <t xml:space="preserve">Double material number </t>
  </si>
  <si>
    <t xml:space="preserve">Wrong material group </t>
  </si>
  <si>
    <t>Report2</t>
  </si>
  <si>
    <t>Stock Report Rollershutters</t>
  </si>
  <si>
    <t xml:space="preserve"> Customer master data (1)</t>
  </si>
  <si>
    <t xml:space="preserve"> Roof windows (2)</t>
  </si>
  <si>
    <t xml:space="preserve"> Kundenstammdaten (1)</t>
  </si>
  <si>
    <t xml:space="preserve"> Fenster (2)</t>
  </si>
  <si>
    <t xml:space="preserve"> Rollläden (3)</t>
  </si>
  <si>
    <t xml:space="preserve"> Dati del cliente (1)</t>
  </si>
  <si>
    <t xml:space="preserve"> finestre (2)</t>
  </si>
  <si>
    <t xml:space="preserve"> persiane (3)</t>
  </si>
  <si>
    <t xml:space="preserve"> VELUX Kontakt...</t>
  </si>
  <si>
    <t xml:space="preserve"> Contatti VELUX</t>
  </si>
  <si>
    <t xml:space="preserve"> ulteriori informazioni</t>
  </si>
  <si>
    <t xml:space="preserve"> Roller shutters (3)</t>
  </si>
  <si>
    <t xml:space="preserve"> Contact VELUX... </t>
  </si>
  <si>
    <t xml:space="preserve"> More information... </t>
  </si>
  <si>
    <t>* Stock count date</t>
  </si>
  <si>
    <t>Please enter Customer Number</t>
  </si>
  <si>
    <t>Sonstige Fenster gesamt</t>
  </si>
  <si>
    <t>Other Windows total</t>
  </si>
  <si>
    <t>F</t>
  </si>
  <si>
    <t>Mit diesem Formular können Sie zusätzlich Ihre Sonstige Fenster pro Artikelnummer melden. Diese Angaben sind nicht verpflichtend, um die Kriterien des Lagerbonus zu erfüllen</t>
  </si>
  <si>
    <t>XLS02A</t>
  </si>
  <si>
    <t>Bitte geben Sie den Firmennamen an</t>
  </si>
  <si>
    <t xml:space="preserve"> Save as... (4)</t>
  </si>
  <si>
    <t xml:space="preserve"> Speichern unter... (4)</t>
  </si>
  <si>
    <t xml:space="preserve"> salva come... (4)</t>
  </si>
  <si>
    <t>Please select a valid entry</t>
  </si>
  <si>
    <t>Die eingegebene Artikelnummer ist kein Standard Fenster. Bitte wählen Sie eine Artikelnummer aus der Liste</t>
  </si>
  <si>
    <t>The entered material number is not a window. Please select a valid entry from the list</t>
  </si>
  <si>
    <t>Bitte geben Sie einen gültigen Wert ein</t>
  </si>
  <si>
    <t>Please enter a valid value</t>
  </si>
  <si>
    <t>Bitte wählen Sie eine Artikelnummer aus der Liste</t>
  </si>
  <si>
    <t>Please select a material number from the list</t>
  </si>
  <si>
    <t>Il codice dell'articolo inserito non è una finestra standard; prego scelga un articolo della lista proposta</t>
  </si>
  <si>
    <t>Year</t>
  </si>
  <si>
    <t>* Report:</t>
  </si>
  <si>
    <t>* Year:</t>
  </si>
  <si>
    <t>* Meldung:</t>
  </si>
  <si>
    <t>* Jahr:</t>
  </si>
  <si>
    <t>Stock Report Windows</t>
  </si>
  <si>
    <t>This list must always be sorted by TextID. If you add new columns to the list then please make sure that these new columns are included in the named are "TextID" (select Define Name from the Edit menu). Do not insert new rows on this sheet.</t>
  </si>
  <si>
    <t>Report period and year missing</t>
  </si>
  <si>
    <t>Tragen Sie hier bitte Ihre PLZ ein</t>
  </si>
  <si>
    <t>Meldung</t>
  </si>
  <si>
    <t>Bitte geben Sie hier den Meldezeitraum ein</t>
  </si>
  <si>
    <t>Fenster</t>
  </si>
  <si>
    <t>GVK 0000Z</t>
  </si>
  <si>
    <r>
      <t xml:space="preserve">Artikelnummer </t>
    </r>
    <r>
      <rPr>
        <sz val="10"/>
        <color indexed="10"/>
        <rFont val="Verdana"/>
        <family val="2"/>
      </rPr>
      <t>*</t>
    </r>
  </si>
  <si>
    <r>
      <t>*</t>
    </r>
    <r>
      <rPr>
        <sz val="10"/>
        <rFont val="Verdana"/>
        <family val="2"/>
      </rPr>
      <t xml:space="preserve"> Bestand</t>
    </r>
  </si>
  <si>
    <t>Artikelnummer fehlt</t>
  </si>
  <si>
    <t>GVT 103 0059Z</t>
  </si>
  <si>
    <t>GVT 103 7759Z</t>
  </si>
  <si>
    <t>lagerbestand@VELUX.de</t>
  </si>
  <si>
    <t>E-Mail:</t>
  </si>
  <si>
    <t>Web:</t>
  </si>
  <si>
    <t>CSP 100100 1073Q</t>
  </si>
  <si>
    <t>CSP 120120 1073Q</t>
  </si>
  <si>
    <t>SML CK02 0000S</t>
  </si>
  <si>
    <t>SML CK04 0000S</t>
  </si>
  <si>
    <t>SML CK06 0000S</t>
  </si>
  <si>
    <t>SML FK04 0000S</t>
  </si>
  <si>
    <t>SML FK06 0000S</t>
  </si>
  <si>
    <t>SML FK08 0000S</t>
  </si>
  <si>
    <t>SML MK04 0000S</t>
  </si>
  <si>
    <t>SML MK06 0000S</t>
  </si>
  <si>
    <t>SML MK08 0000S</t>
  </si>
  <si>
    <t>SML MK10 0000S</t>
  </si>
  <si>
    <t>SML PK06 0000S</t>
  </si>
  <si>
    <t>SML PK08 0000S</t>
  </si>
  <si>
    <t>SML PK10 0000S</t>
  </si>
  <si>
    <t>SML SK06 0000S</t>
  </si>
  <si>
    <t>SML SK08 0000S</t>
  </si>
  <si>
    <t>SML SK10 0000S</t>
  </si>
  <si>
    <t>SML UK04 0000S</t>
  </si>
  <si>
    <t>SML UK08 0000S</t>
  </si>
  <si>
    <t>SML UK10 0000S</t>
  </si>
  <si>
    <t>SML YK23 0000S</t>
  </si>
  <si>
    <t>SML YK33 0000S</t>
  </si>
  <si>
    <t>SML YK43 0000S</t>
  </si>
  <si>
    <t>SML YK45 0000S</t>
  </si>
  <si>
    <t>SML YK47 0000S</t>
  </si>
  <si>
    <t>SML YK65 0000S</t>
  </si>
  <si>
    <t>SML YK67 0000S</t>
  </si>
  <si>
    <t>SML YK85 0000S</t>
  </si>
  <si>
    <t>SML YK87 0000S</t>
  </si>
  <si>
    <t>SML YK89 0000S</t>
  </si>
  <si>
    <t>SML YK97 0000S</t>
  </si>
  <si>
    <t>SML YK99 0000S</t>
  </si>
  <si>
    <t>SSL CK02 0000S</t>
  </si>
  <si>
    <t>SSL CK04 0000S</t>
  </si>
  <si>
    <t>SSL CK06 0000S</t>
  </si>
  <si>
    <t>SSL FK04 0000S</t>
  </si>
  <si>
    <t>SSL FK06 0000S</t>
  </si>
  <si>
    <t>SSL FK08 0000S</t>
  </si>
  <si>
    <t>SSL MK04 0000S</t>
  </si>
  <si>
    <t>SSL MK06 0000S</t>
  </si>
  <si>
    <t>SSL MK08 0000S</t>
  </si>
  <si>
    <t>SSL MK10 0000S</t>
  </si>
  <si>
    <t>SSL PK06 0000S</t>
  </si>
  <si>
    <t>SSL PK08 0000S</t>
  </si>
  <si>
    <t>SSL PK10 0000S</t>
  </si>
  <si>
    <t>SSL SK06 0000S</t>
  </si>
  <si>
    <t>SSL SK08 0000S</t>
  </si>
  <si>
    <t>SSL SK10 0000S</t>
  </si>
  <si>
    <t>SSL UK04 0000S</t>
  </si>
  <si>
    <t>SSL UK08 0000S</t>
  </si>
  <si>
    <t>SSL UK10 0000S</t>
  </si>
  <si>
    <t>SSL YK21 0000S</t>
  </si>
  <si>
    <t>SSL YK23 0000S</t>
  </si>
  <si>
    <t>SSL YK33 0000S</t>
  </si>
  <si>
    <t>SSL YK35 0000S</t>
  </si>
  <si>
    <t>SSL YK43 0000S</t>
  </si>
  <si>
    <t>SSL YK45 0000S</t>
  </si>
  <si>
    <t>SSL YK47 0000S</t>
  </si>
  <si>
    <t>SSL YK65 0000S</t>
  </si>
  <si>
    <t>SSL YK67 0000S</t>
  </si>
  <si>
    <t>SSL YK85 0000S</t>
  </si>
  <si>
    <t>SSL YK87 0000S</t>
  </si>
  <si>
    <t>SSL YK89 0000S</t>
  </si>
  <si>
    <t>SSL YK97 0000S</t>
  </si>
  <si>
    <t>SSL YK99 0000S</t>
  </si>
  <si>
    <t>0800 / 3 24 24 04*</t>
  </si>
  <si>
    <t>* Kostenlos aus deutschen Netzen.</t>
  </si>
  <si>
    <t>Kostenlose VELUX Service-Nummer Händler</t>
  </si>
  <si>
    <t>CXP 090120 0473Q</t>
  </si>
  <si>
    <t>CXP 100100 0473Q</t>
  </si>
  <si>
    <t>CXP 120120 0473Q</t>
  </si>
  <si>
    <t>GGL CK02 3066</t>
  </si>
  <si>
    <t>GGL CK02 306621</t>
  </si>
  <si>
    <t>GGL CK04 3066</t>
  </si>
  <si>
    <t>GGL CK04 306621</t>
  </si>
  <si>
    <t>GGL CK04 306630</t>
  </si>
  <si>
    <t>GGL FK04 3062</t>
  </si>
  <si>
    <t>GGL FK04 3066</t>
  </si>
  <si>
    <t>GGL FK04 306621</t>
  </si>
  <si>
    <t>GGL FK06 3062</t>
  </si>
  <si>
    <t>GGL FK06 3066</t>
  </si>
  <si>
    <t>GGL FK06 306621</t>
  </si>
  <si>
    <t>GGL FK06 306630</t>
  </si>
  <si>
    <t>GGL MK04 3062</t>
  </si>
  <si>
    <t>GGL MK04 3066</t>
  </si>
  <si>
    <t>GGL MK04 306621</t>
  </si>
  <si>
    <t>GGL MK04 306630</t>
  </si>
  <si>
    <t>GGL MK06 3062</t>
  </si>
  <si>
    <t>GGL MK06 3066</t>
  </si>
  <si>
    <t>GGL MK06 306621</t>
  </si>
  <si>
    <t>GGL MK06 306630</t>
  </si>
  <si>
    <t>GGL MK08 3062</t>
  </si>
  <si>
    <t>GGL MK08 3066</t>
  </si>
  <si>
    <t>GGL MK08 306621</t>
  </si>
  <si>
    <t>GGL MK08 306630</t>
  </si>
  <si>
    <t>GGL PK06 3062</t>
  </si>
  <si>
    <t>GGL PK06 3066</t>
  </si>
  <si>
    <t>GGL PK06 306621</t>
  </si>
  <si>
    <t>GGL PK08 3066</t>
  </si>
  <si>
    <t>GGL PK08 306621</t>
  </si>
  <si>
    <t>GGL PK10 3066</t>
  </si>
  <si>
    <t>GGL PK10 306621</t>
  </si>
  <si>
    <t>GGL PK10 306630</t>
  </si>
  <si>
    <t>GGL SK06 3062</t>
  </si>
  <si>
    <t>GGL SK06 3066</t>
  </si>
  <si>
    <t>GGL SK06 306621</t>
  </si>
  <si>
    <t>GGL SK06 306630</t>
  </si>
  <si>
    <t>GGL SK08 3062</t>
  </si>
  <si>
    <t>GGL SK08 3066</t>
  </si>
  <si>
    <t>GGL SK08 306621</t>
  </si>
  <si>
    <t>GGL UK04 3066</t>
  </si>
  <si>
    <t>GGL UK04 306621</t>
  </si>
  <si>
    <t>GGL UK08 3066</t>
  </si>
  <si>
    <t>GGL UK08 306621</t>
  </si>
  <si>
    <t>GGU CK02 0062</t>
  </si>
  <si>
    <t>GGU CK02 0066</t>
  </si>
  <si>
    <t>GGU CK02 006621</t>
  </si>
  <si>
    <t>GGU CK02 006630</t>
  </si>
  <si>
    <t>GGU CK04 0062</t>
  </si>
  <si>
    <t>GGU CK04 0066</t>
  </si>
  <si>
    <t>GGU CK04 006621</t>
  </si>
  <si>
    <t>GGU CK04 006630</t>
  </si>
  <si>
    <t>GGU CK06 0062</t>
  </si>
  <si>
    <t>GGU FK04 0062</t>
  </si>
  <si>
    <t>GGU FK04 0066</t>
  </si>
  <si>
    <t>GGU FK04 006621</t>
  </si>
  <si>
    <t>GGU FK06 0062</t>
  </si>
  <si>
    <t>GGU FK06 0066</t>
  </si>
  <si>
    <t>GGU FK06 006621</t>
  </si>
  <si>
    <t>GGU FK06 006630</t>
  </si>
  <si>
    <t>GGU FK08 0062</t>
  </si>
  <si>
    <t>GGU MK04 0062</t>
  </si>
  <si>
    <t>GGU MK04 0066</t>
  </si>
  <si>
    <t>GGU MK04 006621</t>
  </si>
  <si>
    <t>GGU MK04 006630</t>
  </si>
  <si>
    <t>GGU MK06 0062</t>
  </si>
  <si>
    <t>GGU MK06 0066</t>
  </si>
  <si>
    <t>GGU MK06 006621</t>
  </si>
  <si>
    <t>GGU MK06 006630</t>
  </si>
  <si>
    <t>GGU MK08 0062</t>
  </si>
  <si>
    <t>GGU MK08 0066</t>
  </si>
  <si>
    <t>GGU MK08 006621</t>
  </si>
  <si>
    <t>GGU MK08 006630</t>
  </si>
  <si>
    <t>GGU MK10 0062</t>
  </si>
  <si>
    <t>GGU PK06 0062</t>
  </si>
  <si>
    <t>GGU PK06 0066</t>
  </si>
  <si>
    <t>GGU PK06 006621</t>
  </si>
  <si>
    <t>GGU PK08 0062</t>
  </si>
  <si>
    <t>GGU PK08 0066</t>
  </si>
  <si>
    <t>GGU PK08 006621</t>
  </si>
  <si>
    <t>GGU PK10 0062</t>
  </si>
  <si>
    <t>GGU PK10 0066</t>
  </si>
  <si>
    <t>GGU PK10 006621</t>
  </si>
  <si>
    <t>GGU PK10 006630</t>
  </si>
  <si>
    <t>GGU SK06 0062</t>
  </si>
  <si>
    <t>GGU SK06 0066</t>
  </si>
  <si>
    <t>GGU SK06 006621</t>
  </si>
  <si>
    <t>GGU SK06 006630</t>
  </si>
  <si>
    <t>GGU SK08 0062</t>
  </si>
  <si>
    <t>GGU SK08 006621</t>
  </si>
  <si>
    <t>GGU UK04 0066</t>
  </si>
  <si>
    <t>GGU UK04 006621</t>
  </si>
  <si>
    <t>GGU UK04 006630</t>
  </si>
  <si>
    <t>GGU UK08 006621</t>
  </si>
  <si>
    <t>GGU UK08 006630</t>
  </si>
  <si>
    <t>GIL PK34 3066</t>
  </si>
  <si>
    <t>GIU MK34 0066</t>
  </si>
  <si>
    <t>GIU PK34 0066</t>
  </si>
  <si>
    <t>GIU SK34 0066</t>
  </si>
  <si>
    <t>GIU UK34 0066</t>
  </si>
  <si>
    <t>GPL CK04 3066</t>
  </si>
  <si>
    <t>GPL CK06 3066</t>
  </si>
  <si>
    <t>GPL FK06 3066</t>
  </si>
  <si>
    <t>GPL FK08 3066</t>
  </si>
  <si>
    <t>GPL MK04 3066</t>
  </si>
  <si>
    <t>GPL MK06 3066</t>
  </si>
  <si>
    <t>GPL MK08 3066</t>
  </si>
  <si>
    <t>GPL PK06 3066</t>
  </si>
  <si>
    <t>GPL PK08 3066</t>
  </si>
  <si>
    <t>GPL PK10 3066</t>
  </si>
  <si>
    <t>GPL SK06 3066</t>
  </si>
  <si>
    <t>GPL SK08 3066</t>
  </si>
  <si>
    <t>GPU CK04 0062</t>
  </si>
  <si>
    <t>GPU CK04 0066</t>
  </si>
  <si>
    <t>GPU CK06 0062</t>
  </si>
  <si>
    <t>GPU FK06 0062</t>
  </si>
  <si>
    <t>GPU FK06 0066</t>
  </si>
  <si>
    <t>GPU FK08 0062</t>
  </si>
  <si>
    <t>GPU MK04 0062</t>
  </si>
  <si>
    <t>GPU MK04 0066</t>
  </si>
  <si>
    <t>GPU MK06 0062</t>
  </si>
  <si>
    <t>GPU MK06 0066</t>
  </si>
  <si>
    <t>GPU MK08 0062</t>
  </si>
  <si>
    <t>GPU MK08 0066</t>
  </si>
  <si>
    <t>GPU MK10 0062</t>
  </si>
  <si>
    <t>GPU PK06 0062</t>
  </si>
  <si>
    <t>GPU PK06 0066</t>
  </si>
  <si>
    <t>GPU PK08 0062</t>
  </si>
  <si>
    <t>GPU PK08 0066</t>
  </si>
  <si>
    <t>GPU PK10 0062</t>
  </si>
  <si>
    <t>GPU PK10 0066</t>
  </si>
  <si>
    <t>GPU SK06 0062</t>
  </si>
  <si>
    <t>GPU SK06 0066</t>
  </si>
  <si>
    <t>GPU SK08 0062</t>
  </si>
  <si>
    <t>GPU SK08 0066</t>
  </si>
  <si>
    <t>GTL MK08 3066</t>
  </si>
  <si>
    <t>GTL SK08 3066</t>
  </si>
  <si>
    <t>GTU MK08 0066</t>
  </si>
  <si>
    <t>GTU SK08 0066</t>
  </si>
  <si>
    <t>GXL FK06 3066</t>
  </si>
  <si>
    <t>GXU CK06 0066</t>
  </si>
  <si>
    <t>GXU FK06 0066</t>
  </si>
  <si>
    <t>SMG MK04 0000S</t>
  </si>
  <si>
    <t>SMG MK06 0000S</t>
  </si>
  <si>
    <t>SMG MK08 0000S</t>
  </si>
  <si>
    <t>SMG MK10 0000S</t>
  </si>
  <si>
    <t>SMG PK06 0000S</t>
  </si>
  <si>
    <t>SMG PK08 0000S</t>
  </si>
  <si>
    <t>SMG PK10 0000S</t>
  </si>
  <si>
    <t>SMG SK06 0000S</t>
  </si>
  <si>
    <t>SMG SK08 0000S</t>
  </si>
  <si>
    <t>SMG SK10 0000S</t>
  </si>
  <si>
    <t>SMG UK08 0000S</t>
  </si>
  <si>
    <t>SMG UK10 0000S</t>
  </si>
  <si>
    <t>SML MK06 0700S</t>
  </si>
  <si>
    <t>SML SK08 0700S</t>
  </si>
  <si>
    <t>SML YK21 0000S</t>
  </si>
  <si>
    <t>SML YK35 0000S</t>
  </si>
  <si>
    <t>SSL PK06 0700S</t>
  </si>
  <si>
    <t>SSL SK06 0700S</t>
  </si>
  <si>
    <t>SSL SK08 0700S</t>
  </si>
  <si>
    <t>GGL CK02 3062</t>
  </si>
  <si>
    <t>GGL CK02 306221</t>
  </si>
  <si>
    <t>GGL CK02 306630</t>
  </si>
  <si>
    <t>GGL CK04 3062</t>
  </si>
  <si>
    <t>GGL CK04 306221</t>
  </si>
  <si>
    <t>GGL CK06 3062</t>
  </si>
  <si>
    <t>GGL CK06 306221</t>
  </si>
  <si>
    <t>GGL CK06 3066</t>
  </si>
  <si>
    <t>GGL CK06 306621</t>
  </si>
  <si>
    <t>GGL FK04 306221</t>
  </si>
  <si>
    <t>GGL FK06 306221</t>
  </si>
  <si>
    <t>GGL FK08 3062</t>
  </si>
  <si>
    <t>GGL FK08 306221</t>
  </si>
  <si>
    <t>GGL FK08 3066</t>
  </si>
  <si>
    <t>GGL FK08 306621</t>
  </si>
  <si>
    <t>GGL FK08 306630</t>
  </si>
  <si>
    <t>GGL MK04 306221</t>
  </si>
  <si>
    <t>GGL MK06 306221</t>
  </si>
  <si>
    <t>GGL MK08 306221</t>
  </si>
  <si>
    <t>GGL MK10 3062</t>
  </si>
  <si>
    <t>GGL MK10 306221</t>
  </si>
  <si>
    <t>GGL MK10 3066</t>
  </si>
  <si>
    <t>GGL MK10 306621</t>
  </si>
  <si>
    <t>GGL MK10 306630</t>
  </si>
  <si>
    <t>GGL PK06 306221</t>
  </si>
  <si>
    <t>GGL PK08 3062</t>
  </si>
  <si>
    <t>GGL PK08 306221</t>
  </si>
  <si>
    <t>GGL PK10 3062</t>
  </si>
  <si>
    <t>GGL PK10 306221</t>
  </si>
  <si>
    <t>GGL SK06 306221</t>
  </si>
  <si>
    <t>GGL SK08 306221</t>
  </si>
  <si>
    <t>GGL SK10 3066</t>
  </si>
  <si>
    <t>GGL SK10 306621</t>
  </si>
  <si>
    <t>GGL UK04 306630</t>
  </si>
  <si>
    <t>GGL UK08 306630</t>
  </si>
  <si>
    <t>GGL UK10 3066</t>
  </si>
  <si>
    <t>GGL UK10 306621</t>
  </si>
  <si>
    <t>GGU CK02 006221</t>
  </si>
  <si>
    <t>GGU CK04 006221</t>
  </si>
  <si>
    <t>GGU CK06 006221</t>
  </si>
  <si>
    <t>GGU CK06 0066</t>
  </si>
  <si>
    <t>GGU CK06 006621</t>
  </si>
  <si>
    <t>GGU FK04 006221</t>
  </si>
  <si>
    <t>GGU FK06 006221</t>
  </si>
  <si>
    <t>GGU FK08 006221</t>
  </si>
  <si>
    <t>GGU FK08 0066</t>
  </si>
  <si>
    <t>GGU FK08 006621</t>
  </si>
  <si>
    <t>GGU FK08 006630</t>
  </si>
  <si>
    <t>GGU MK04 006221</t>
  </si>
  <si>
    <t>GGU MK06 006221</t>
  </si>
  <si>
    <t>GGU MK08 006221</t>
  </si>
  <si>
    <t>GGU MK10 006221</t>
  </si>
  <si>
    <t>GGU MK10 0066</t>
  </si>
  <si>
    <t>GGU MK10 006621</t>
  </si>
  <si>
    <t>GGU MK10 006630</t>
  </si>
  <si>
    <t>GGU PK06 006221</t>
  </si>
  <si>
    <t>GGU PK08 006221</t>
  </si>
  <si>
    <t>GGU PK10 006221</t>
  </si>
  <si>
    <t>GGU SK06 006221</t>
  </si>
  <si>
    <t>GGU SK08 006221</t>
  </si>
  <si>
    <t>GGU SK08 0066</t>
  </si>
  <si>
    <t>GGU UK08 0066</t>
  </si>
  <si>
    <t>GIL MK34 3066</t>
  </si>
  <si>
    <t>GIL SK34 3066</t>
  </si>
  <si>
    <t>GIL UK34 3066</t>
  </si>
  <si>
    <t>GPL MK10 3066</t>
  </si>
  <si>
    <t>GPL SK10 3066</t>
  </si>
  <si>
    <t>GPL UK04 3066</t>
  </si>
  <si>
    <t>GPL UK08 3066</t>
  </si>
  <si>
    <t>GPU CK06 0066</t>
  </si>
  <si>
    <t>GPU FK08 0066</t>
  </si>
  <si>
    <t>GPU MK10 0066</t>
  </si>
  <si>
    <t>GPU SK10 0066</t>
  </si>
  <si>
    <t>GPU UK08 0066</t>
  </si>
  <si>
    <t>VFE MK31 3066</t>
  </si>
  <si>
    <t>VFE MK35 3066</t>
  </si>
  <si>
    <t>VFE PK31 3066</t>
  </si>
  <si>
    <t>VFE PK35 3066</t>
  </si>
  <si>
    <t>VFE SK31 3066</t>
  </si>
  <si>
    <t>VFE SK35 3066</t>
  </si>
  <si>
    <t>VFE UK31 3066</t>
  </si>
  <si>
    <t>VFE UK35 3066</t>
  </si>
  <si>
    <t>VIU MK31 0066</t>
  </si>
  <si>
    <t>VIU MK35 0066</t>
  </si>
  <si>
    <t>VIU PK31 0066</t>
  </si>
  <si>
    <t>VIU PK35 0066</t>
  </si>
  <si>
    <t>VIU SK31 0066</t>
  </si>
  <si>
    <t>VIU SK35 0066</t>
  </si>
  <si>
    <t>VIU UK31 0066</t>
  </si>
  <si>
    <t>VIU UK35 0066</t>
  </si>
  <si>
    <t>SMG MK04 0700S</t>
  </si>
  <si>
    <t>SMG MK06 0700S</t>
  </si>
  <si>
    <t>SMG MK08 0700S</t>
  </si>
  <si>
    <t>SMG MK10 0700S</t>
  </si>
  <si>
    <t>SMG PK06 0700S</t>
  </si>
  <si>
    <t>SMG PK08 0700S</t>
  </si>
  <si>
    <t>SMG PK10 0700S</t>
  </si>
  <si>
    <t>SMG SK06 0700S</t>
  </si>
  <si>
    <t>SMG SK08 0700S</t>
  </si>
  <si>
    <t>SMG SK10 0700S</t>
  </si>
  <si>
    <t>SMG UK04 0000S</t>
  </si>
  <si>
    <t>SMG UK04 0700S</t>
  </si>
  <si>
    <t>SMG UK08 0700S</t>
  </si>
  <si>
    <t>SMG UK10 0700S</t>
  </si>
  <si>
    <t>SML CK02 0700S</t>
  </si>
  <si>
    <t>SML CK04 0700S</t>
  </si>
  <si>
    <t>SML CK06 0700S</t>
  </si>
  <si>
    <t>SML FK04 0700S</t>
  </si>
  <si>
    <t>SML FK06 0700S</t>
  </si>
  <si>
    <t>SML FK08 0700S</t>
  </si>
  <si>
    <t>SML MK04 0700S</t>
  </si>
  <si>
    <t>SML MK08 0700S</t>
  </si>
  <si>
    <t>SML MK10 0700S</t>
  </si>
  <si>
    <t>SML PK06 0700S</t>
  </si>
  <si>
    <t>SML PK08 0700S</t>
  </si>
  <si>
    <t>SML PK10 0700S</t>
  </si>
  <si>
    <t>SML SK06 0700S</t>
  </si>
  <si>
    <t>SML SK10 0700S</t>
  </si>
  <si>
    <t>SML UK04 0700S</t>
  </si>
  <si>
    <t>SML UK08 0700S</t>
  </si>
  <si>
    <t>SML UK10 0700S</t>
  </si>
  <si>
    <t>SSL CK02 0700S</t>
  </si>
  <si>
    <t>SSL CK04 0700S</t>
  </si>
  <si>
    <t>SSL CK06 0700S</t>
  </si>
  <si>
    <t>SSL FK04 0700S</t>
  </si>
  <si>
    <t>SSL FK06 0700S</t>
  </si>
  <si>
    <t>SSL FK08 0700S</t>
  </si>
  <si>
    <t>SSL MK04 0700S</t>
  </si>
  <si>
    <t>SSL MK06 0700S</t>
  </si>
  <si>
    <t>SSL MK08 0700S</t>
  </si>
  <si>
    <t>SSL MK10 0700S</t>
  </si>
  <si>
    <t>SSL PK08 0700S</t>
  </si>
  <si>
    <t>SSL PK10 0700S</t>
  </si>
  <si>
    <t>SSL SK10 0700S</t>
  </si>
  <si>
    <t>SSL UK04 0700S</t>
  </si>
  <si>
    <t>SSL UK08 0700S</t>
  </si>
  <si>
    <t>SSL UK10 0700S</t>
  </si>
  <si>
    <t>SML CK02 0100S</t>
  </si>
  <si>
    <t>SML CK04 0100S</t>
  </si>
  <si>
    <t>SML CK06 0100S</t>
  </si>
  <si>
    <t>SML FK04 0100S</t>
  </si>
  <si>
    <t>SML FK06 0100S</t>
  </si>
  <si>
    <t>SML FK08 0100S</t>
  </si>
  <si>
    <t>SML MK04 0100S</t>
  </si>
  <si>
    <t>SML MK06 0100S</t>
  </si>
  <si>
    <t>SML MK08 0100S</t>
  </si>
  <si>
    <t>SML MK10 0100S</t>
  </si>
  <si>
    <t>SML PK06 0100S</t>
  </si>
  <si>
    <t>SML PK08 0100S</t>
  </si>
  <si>
    <t>SML PK10 0100S</t>
  </si>
  <si>
    <t>SML SK06 0100S</t>
  </si>
  <si>
    <t>SML SK08 0100S</t>
  </si>
  <si>
    <t>SML SK10 0100S</t>
  </si>
  <si>
    <t>SML UK04 0100S</t>
  </si>
  <si>
    <t>SML UK08 0100S</t>
  </si>
  <si>
    <t>SML UK10 0100S</t>
  </si>
  <si>
    <t>SML YK21 0100S</t>
  </si>
  <si>
    <t>SML YK23 0100S</t>
  </si>
  <si>
    <t>SML YK33 0100S</t>
  </si>
  <si>
    <t>SML YK35 0100S</t>
  </si>
  <si>
    <t>SML YK43 0100S</t>
  </si>
  <si>
    <t>SML YK45 0100S</t>
  </si>
  <si>
    <t>SML YK47 0100S</t>
  </si>
  <si>
    <t>SML YK65 0100S</t>
  </si>
  <si>
    <t>SML YK67 0100S</t>
  </si>
  <si>
    <t>SML YK85 0100S</t>
  </si>
  <si>
    <t>SML YK87 0100S</t>
  </si>
  <si>
    <t>SML YK89 0100S</t>
  </si>
  <si>
    <t>SML YK97 0100S</t>
  </si>
  <si>
    <t>SML YK99 0100S</t>
  </si>
  <si>
    <t>SSL CK02 0100S</t>
  </si>
  <si>
    <t>SSL CK04 0100S</t>
  </si>
  <si>
    <t>SSL CK06 0100S</t>
  </si>
  <si>
    <t>SSL FK04 0100S</t>
  </si>
  <si>
    <t>SSL FK06 0100S</t>
  </si>
  <si>
    <t>SSL FK08 0100S</t>
  </si>
  <si>
    <t>SSL MK04 0100S</t>
  </si>
  <si>
    <t>SSL MK06 0100S</t>
  </si>
  <si>
    <t>SSL MK08 0100S</t>
  </si>
  <si>
    <t>SSL MK10 0100S</t>
  </si>
  <si>
    <t>SSL PK06 0100S</t>
  </si>
  <si>
    <t>SSL PK08 0100S</t>
  </si>
  <si>
    <t>SSL PK10 0100S</t>
  </si>
  <si>
    <t>SSL SK06 0100S</t>
  </si>
  <si>
    <t>SSL SK08 0100S</t>
  </si>
  <si>
    <t>SSL SK10 0100S</t>
  </si>
  <si>
    <t>SSL UK04 0100S</t>
  </si>
  <si>
    <t>SSL UK08 0100S</t>
  </si>
  <si>
    <t>SSL UK10 0100S</t>
  </si>
  <si>
    <t>SSL YK21 0100S</t>
  </si>
  <si>
    <t>SSL YK23 0100S</t>
  </si>
  <si>
    <t>SSL YK33 0100S</t>
  </si>
  <si>
    <t>SSL YK35 0100S</t>
  </si>
  <si>
    <t>SSL YK43 0100S</t>
  </si>
  <si>
    <t>SSL YK45 0100S</t>
  </si>
  <si>
    <t>SSL YK47 0100S</t>
  </si>
  <si>
    <t>SSL YK65 0100S</t>
  </si>
  <si>
    <t>SSL YK67 0100S</t>
  </si>
  <si>
    <t>SSL YK85 0100S</t>
  </si>
  <si>
    <t>SSL YK87 0100S</t>
  </si>
  <si>
    <t>SSL YK89 0100S</t>
  </si>
  <si>
    <t>SSL YK97 0100S</t>
  </si>
  <si>
    <t>SSL YK99 0100S</t>
  </si>
  <si>
    <t>SST MK08 0000</t>
  </si>
  <si>
    <t>SST SK08 0000</t>
  </si>
  <si>
    <t>GEL M08 2065</t>
  </si>
  <si>
    <t>GEL M08 3065</t>
  </si>
  <si>
    <t>GGL CK02 3070Q</t>
  </si>
  <si>
    <t>GGL CK04 3070Q</t>
  </si>
  <si>
    <t>GGL CK06 306630</t>
  </si>
  <si>
    <t>GGL FK06 3070Q</t>
  </si>
  <si>
    <t>GGL MK04 3070Q</t>
  </si>
  <si>
    <t>GGL PK08 306630</t>
  </si>
  <si>
    <t>GGL SK06 3070Q</t>
  </si>
  <si>
    <t>GGU CK02 0070Q</t>
  </si>
  <si>
    <t>GGU CK04 0070Q</t>
  </si>
  <si>
    <t>GGU CK06 006630</t>
  </si>
  <si>
    <t>GGU FK06 0070Q</t>
  </si>
  <si>
    <t>GGU MK04 0070Q</t>
  </si>
  <si>
    <t>GGU MK06 0070Q</t>
  </si>
  <si>
    <t>GGU MK08 0070Q</t>
  </si>
  <si>
    <t>GGU PK06 0070Q</t>
  </si>
  <si>
    <t>GGU PK08 006630</t>
  </si>
  <si>
    <t>GGU PK08 0070Q</t>
  </si>
  <si>
    <t>GGU PK10 0070Q</t>
  </si>
  <si>
    <t>GGU SK06 0070Q</t>
  </si>
  <si>
    <t>GGU SK08 0070Q</t>
  </si>
  <si>
    <t>GGU UK04 0070Q</t>
  </si>
  <si>
    <t>GGU UK08 0070Q</t>
  </si>
  <si>
    <t>TCR 0K14 0010P1</t>
  </si>
  <si>
    <t>TLR 0K10 2010</t>
  </si>
  <si>
    <t>TLR 0K14 2010</t>
  </si>
  <si>
    <t>TWR 0K10 2010</t>
  </si>
  <si>
    <t>TWR 0K14 2010</t>
  </si>
  <si>
    <t>VEA M35 2065</t>
  </si>
  <si>
    <t>VEA M35 3065</t>
  </si>
  <si>
    <t>VEB M35 2065</t>
  </si>
  <si>
    <t>VEB M35 3065</t>
  </si>
  <si>
    <t>VEC M35 2065</t>
  </si>
  <si>
    <t>VEC M35 3065</t>
  </si>
  <si>
    <t>GDL PK19 2066P1</t>
  </si>
  <si>
    <t>GDL PK19 2066P2</t>
  </si>
  <si>
    <t>GDL PK19 3066P1</t>
  </si>
  <si>
    <t>GDL PK19 3066P2</t>
  </si>
  <si>
    <t>GGL CK02 2062</t>
  </si>
  <si>
    <t>GGL CK02 206221</t>
  </si>
  <si>
    <t>GGL CK02 2066</t>
  </si>
  <si>
    <t>GGL CK02 206621</t>
  </si>
  <si>
    <t>GGL CK02 206630</t>
  </si>
  <si>
    <t>GGL CK02 2070Q</t>
  </si>
  <si>
    <t>GGL CK04 2062</t>
  </si>
  <si>
    <t>GGL CK04 206221</t>
  </si>
  <si>
    <t>GGL CK04 2066</t>
  </si>
  <si>
    <t>GGL CK04 206621</t>
  </si>
  <si>
    <t>GGL CK04 206630</t>
  </si>
  <si>
    <t>GGL CK04 2070Q</t>
  </si>
  <si>
    <t>GGL CK06 2062</t>
  </si>
  <si>
    <t>GGL CK06 206221</t>
  </si>
  <si>
    <t>GGL CK06 2066</t>
  </si>
  <si>
    <t>GGL CK06 206621</t>
  </si>
  <si>
    <t>GGL CK06 206630</t>
  </si>
  <si>
    <t>GGL FK04 2062</t>
  </si>
  <si>
    <t>GGL FK04 206221</t>
  </si>
  <si>
    <t>GGL FK04 2066</t>
  </si>
  <si>
    <t>GGL FK04 206621</t>
  </si>
  <si>
    <t>GGL FK06 2062</t>
  </si>
  <si>
    <t>GGL FK06 206221</t>
  </si>
  <si>
    <t>GGL FK06 2066</t>
  </si>
  <si>
    <t>GGL FK06 206621</t>
  </si>
  <si>
    <t>GGL FK06 206630</t>
  </si>
  <si>
    <t>GGL FK06 2070Q</t>
  </si>
  <si>
    <t>GGL FK08 2062</t>
  </si>
  <si>
    <t>GGL FK08 206221</t>
  </si>
  <si>
    <t>GGL FK08 2066</t>
  </si>
  <si>
    <t>GGL FK08 206621</t>
  </si>
  <si>
    <t>GGL FK08 206630</t>
  </si>
  <si>
    <t>GGL MK04 2062</t>
  </si>
  <si>
    <t>GGL MK04 206221</t>
  </si>
  <si>
    <t>GGL MK04 2066</t>
  </si>
  <si>
    <t>GGL MK04 206621</t>
  </si>
  <si>
    <t>GGL MK04 206630</t>
  </si>
  <si>
    <t>GGL MK04 2070Q</t>
  </si>
  <si>
    <t>GGL MK06 2062</t>
  </si>
  <si>
    <t>GGL MK06 206221</t>
  </si>
  <si>
    <t>GGL MK06 2066</t>
  </si>
  <si>
    <t>GGL MK06 206621</t>
  </si>
  <si>
    <t>GGL MK06 206630</t>
  </si>
  <si>
    <t>GGL MK06 2070Q</t>
  </si>
  <si>
    <t>GGL MK08 2062</t>
  </si>
  <si>
    <t>GGL MK08 206221</t>
  </si>
  <si>
    <t>GGL MK08 2066</t>
  </si>
  <si>
    <t>GGL MK08 206621</t>
  </si>
  <si>
    <t>GGL MK08 206630</t>
  </si>
  <si>
    <t>GGL MK08 2070Q</t>
  </si>
  <si>
    <t>GGL MK10 2062</t>
  </si>
  <si>
    <t>GGL MK10 206221</t>
  </si>
  <si>
    <t>GGL MK10 2066</t>
  </si>
  <si>
    <t>GGL MK10 206621</t>
  </si>
  <si>
    <t>GGL MK10 206630</t>
  </si>
  <si>
    <t>GGL MK10 2070Q</t>
  </si>
  <si>
    <t>GGL PK06 2062</t>
  </si>
  <si>
    <t>GGL PK06 206221</t>
  </si>
  <si>
    <t>GGL PK06 2066</t>
  </si>
  <si>
    <t>GGL PK06 206621</t>
  </si>
  <si>
    <t>GGL PK06 2070Q</t>
  </si>
  <si>
    <t>GGL PK08 2062</t>
  </si>
  <si>
    <t>GGL PK08 206221</t>
  </si>
  <si>
    <t>GGL PK08 2066</t>
  </si>
  <si>
    <t>GGL PK08 206621</t>
  </si>
  <si>
    <t>GGL PK08 206630</t>
  </si>
  <si>
    <t>GGL PK08 2070Q</t>
  </si>
  <si>
    <t>GGL PK10 2062</t>
  </si>
  <si>
    <t>GGL PK10 206221</t>
  </si>
  <si>
    <t>GGL PK10 2066</t>
  </si>
  <si>
    <t>GGL PK10 206621</t>
  </si>
  <si>
    <t>GGL PK10 206630</t>
  </si>
  <si>
    <t>GGL PK10 2070Q</t>
  </si>
  <si>
    <t>GGL SK06 2062</t>
  </si>
  <si>
    <t>GGL SK06 206221</t>
  </si>
  <si>
    <t>GGL SK06 2066</t>
  </si>
  <si>
    <t>GGL SK06 206621</t>
  </si>
  <si>
    <t>GGL SK06 206630</t>
  </si>
  <si>
    <t>GGL SK06 2070Q</t>
  </si>
  <si>
    <t>GGL SK08 2062</t>
  </si>
  <si>
    <t>GGL SK08 206221</t>
  </si>
  <si>
    <t>GGL SK08 2066</t>
  </si>
  <si>
    <t>GGL SK08 206621</t>
  </si>
  <si>
    <t>GGL SK10 2066</t>
  </si>
  <si>
    <t>GGL SK10 206621</t>
  </si>
  <si>
    <t>GGL SK10 2070Q</t>
  </si>
  <si>
    <t>GGL UK04 2066</t>
  </si>
  <si>
    <t>GGL UK04 206621</t>
  </si>
  <si>
    <t>GGL UK04 206630</t>
  </si>
  <si>
    <t>GGL UK04 2070Q</t>
  </si>
  <si>
    <t>GGL UK08 2066</t>
  </si>
  <si>
    <t>GGL UK08 206621</t>
  </si>
  <si>
    <t>GGL UK08 206630</t>
  </si>
  <si>
    <t>GGL UK08 2070Q</t>
  </si>
  <si>
    <t>GGL UK10 2066</t>
  </si>
  <si>
    <t>GGL UK10 206621</t>
  </si>
  <si>
    <t>GGL UK10 2070Q</t>
  </si>
  <si>
    <t>GIL MK34 2066</t>
  </si>
  <si>
    <t>GIL PK34 2066</t>
  </si>
  <si>
    <t>GIL SK34 2066</t>
  </si>
  <si>
    <t>GIL UK34 2066</t>
  </si>
  <si>
    <t>GPL CK04 2066</t>
  </si>
  <si>
    <t>GPL CK06 2066</t>
  </si>
  <si>
    <t>GPL FK06 2066</t>
  </si>
  <si>
    <t>GPL FK08 2066</t>
  </si>
  <si>
    <t>GPL MK04 2066</t>
  </si>
  <si>
    <t>GPL MK06 2066</t>
  </si>
  <si>
    <t>GPL MK08 2066</t>
  </si>
  <si>
    <t>GPL MK10 2066</t>
  </si>
  <si>
    <t>GPL PK06 2066</t>
  </si>
  <si>
    <t>GPL PK08 2066</t>
  </si>
  <si>
    <t>GPL PK10 2066</t>
  </si>
  <si>
    <t>GPL SK06 2066</t>
  </si>
  <si>
    <t>GPL SK08 2066</t>
  </si>
  <si>
    <t>GPL SK10 2066</t>
  </si>
  <si>
    <t>GPL UK04 2066</t>
  </si>
  <si>
    <t>GPL UK08 2066</t>
  </si>
  <si>
    <t>GTL MK08 2066</t>
  </si>
  <si>
    <t>GTL SK08 2066</t>
  </si>
  <si>
    <t>GXL FK06 2066</t>
  </si>
  <si>
    <t>VFE MK31 2066</t>
  </si>
  <si>
    <t>VFE MK35 2066</t>
  </si>
  <si>
    <t>VFE PK31 2066</t>
  </si>
  <si>
    <t>VFE PK35 2066</t>
  </si>
  <si>
    <t>VFE SK31 2066</t>
  </si>
  <si>
    <t>VFE SK35 2066</t>
  </si>
  <si>
    <t>VFE UK31 2066</t>
  </si>
  <si>
    <t>VFE UK35 2066</t>
  </si>
  <si>
    <t>SST SK10 0000</t>
  </si>
  <si>
    <t>CFP 060060 0073QV</t>
  </si>
  <si>
    <t>CFP 060090 0073QV</t>
  </si>
  <si>
    <t>CFP 080080 0073QV</t>
  </si>
  <si>
    <t>CFP 090090 0073QV</t>
  </si>
  <si>
    <t>CFP 090120 0073QV</t>
  </si>
  <si>
    <t>CFP 100100 0073QV</t>
  </si>
  <si>
    <t>CFP 100150 0073QV</t>
  </si>
  <si>
    <t>CFP 120120 0073QV</t>
  </si>
  <si>
    <t>CFP 150150 0063QV</t>
  </si>
  <si>
    <t>CVP 060060 0673QV</t>
  </si>
  <si>
    <t>CVP 060090 0673QV</t>
  </si>
  <si>
    <t>CVP 080080 0673QV</t>
  </si>
  <si>
    <t>CVP 090090 0673QV</t>
  </si>
  <si>
    <t>CVP 090120 0673QV</t>
  </si>
  <si>
    <t>CVP 100100 0673QV</t>
  </si>
  <si>
    <t>CVP 100150 0673QV</t>
  </si>
  <si>
    <t>CVP 120120 0673QV</t>
  </si>
  <si>
    <t>CVP 150150 0663QV</t>
  </si>
  <si>
    <t>GGL CK02 2070</t>
  </si>
  <si>
    <t>GGL CK02 207021</t>
  </si>
  <si>
    <t>GGL CK02 207030</t>
  </si>
  <si>
    <t>GGL CK02 3070</t>
  </si>
  <si>
    <t>GGL CK02 307021</t>
  </si>
  <si>
    <t>GGL CK02 307030</t>
  </si>
  <si>
    <t>GGL CK04 2070</t>
  </si>
  <si>
    <t>GGL CK04 207021</t>
  </si>
  <si>
    <t>GGL CK04 207030</t>
  </si>
  <si>
    <t>GGL CK04 3070</t>
  </si>
  <si>
    <t>GGL CK04 307021</t>
  </si>
  <si>
    <t>GGL CK04 307030</t>
  </si>
  <si>
    <t>GGL CK06 2070</t>
  </si>
  <si>
    <t>GGL CK06 207021</t>
  </si>
  <si>
    <t>GGL CK06 207030</t>
  </si>
  <si>
    <t>GGL CK06 3070</t>
  </si>
  <si>
    <t>GGL CK06 307021</t>
  </si>
  <si>
    <t>GGL CK06 307030</t>
  </si>
  <si>
    <t>GGL FK04 2070</t>
  </si>
  <si>
    <t>GGL FK04 207021</t>
  </si>
  <si>
    <t>GGL FK04 207030</t>
  </si>
  <si>
    <t>GGL FK04 3070</t>
  </si>
  <si>
    <t>GGL FK04 307021</t>
  </si>
  <si>
    <t>GGL FK04 307030</t>
  </si>
  <si>
    <t>GGL FK06 2070</t>
  </si>
  <si>
    <t>GGL FK06 207021</t>
  </si>
  <si>
    <t>GGL FK06 207030</t>
  </si>
  <si>
    <t>GGL FK06 3070</t>
  </si>
  <si>
    <t>GGL FK06 307021</t>
  </si>
  <si>
    <t>GGL FK06 307030</t>
  </si>
  <si>
    <t>GGL FK08 2070</t>
  </si>
  <si>
    <t>GGL FK08 207021</t>
  </si>
  <si>
    <t>GGL FK08 207030</t>
  </si>
  <si>
    <t>GGL FK08 3070</t>
  </si>
  <si>
    <t>GGL FK08 307021</t>
  </si>
  <si>
    <t>GGL FK08 307030</t>
  </si>
  <si>
    <t>GGL MK04 2070</t>
  </si>
  <si>
    <t>GGL MK04 207021</t>
  </si>
  <si>
    <t>GGL MK04 207030</t>
  </si>
  <si>
    <t>GGL MK04 3070</t>
  </si>
  <si>
    <t>GGL MK04 307021</t>
  </si>
  <si>
    <t>GGL MK04 307030</t>
  </si>
  <si>
    <t>GGL MK06 2070</t>
  </si>
  <si>
    <t>GGL MK06 207021</t>
  </si>
  <si>
    <t>GGL MK06 207030</t>
  </si>
  <si>
    <t>GGL MK06 3070</t>
  </si>
  <si>
    <t>GGL MK06 307021</t>
  </si>
  <si>
    <t>GGL MK06 307030</t>
  </si>
  <si>
    <t>GGL MK08 2070</t>
  </si>
  <si>
    <t>GGL MK08 207021</t>
  </si>
  <si>
    <t>GGL MK08 207030</t>
  </si>
  <si>
    <t>GGL MK08 3070</t>
  </si>
  <si>
    <t>GGL MK08 307021</t>
  </si>
  <si>
    <t>GGL MK08 307030</t>
  </si>
  <si>
    <t>GGL MK10 2070</t>
  </si>
  <si>
    <t>GGL MK10 207021</t>
  </si>
  <si>
    <t>GGL MK10 207030</t>
  </si>
  <si>
    <t>GGL MK10 3070</t>
  </si>
  <si>
    <t>GGL MK10 307021</t>
  </si>
  <si>
    <t>GGL MK10 307030</t>
  </si>
  <si>
    <t>GGL PK06 2070</t>
  </si>
  <si>
    <t>GGL PK06 207021</t>
  </si>
  <si>
    <t>GGL PK06 207030</t>
  </si>
  <si>
    <t>GGL PK06 3070</t>
  </si>
  <si>
    <t>GGL PK06 307021</t>
  </si>
  <si>
    <t>GGL PK06 307030</t>
  </si>
  <si>
    <t>GGL PK08 2070</t>
  </si>
  <si>
    <t>GGL PK08 207021</t>
  </si>
  <si>
    <t>GGL PK08 207030</t>
  </si>
  <si>
    <t>GGL PK08 3070</t>
  </si>
  <si>
    <t>GGL PK08 307021</t>
  </si>
  <si>
    <t>GGL PK08 307030</t>
  </si>
  <si>
    <t>GGL PK10 2070</t>
  </si>
  <si>
    <t>GGL PK10 207021</t>
  </si>
  <si>
    <t>GGL PK10 207030</t>
  </si>
  <si>
    <t>GGL PK10 3070</t>
  </si>
  <si>
    <t>GGL PK10 307021</t>
  </si>
  <si>
    <t>GGL PK10 307030</t>
  </si>
  <si>
    <t>GGL SK06 2070</t>
  </si>
  <si>
    <t>GGL SK06 207021</t>
  </si>
  <si>
    <t>GGL SK06 207030</t>
  </si>
  <si>
    <t>GGL SK06 3070</t>
  </si>
  <si>
    <t>GGL SK06 307021</t>
  </si>
  <si>
    <t>GGL SK06 307030</t>
  </si>
  <si>
    <t>GGL SK08 2070</t>
  </si>
  <si>
    <t>GGL SK08 207021</t>
  </si>
  <si>
    <t>GGL SK08 207030</t>
  </si>
  <si>
    <t>GGL SK08 3070</t>
  </si>
  <si>
    <t>GGL SK08 307021</t>
  </si>
  <si>
    <t>GGL SK08 307030</t>
  </si>
  <si>
    <t>GGL SK10 2070</t>
  </si>
  <si>
    <t>GGL SK10 207021</t>
  </si>
  <si>
    <t>GGL SK10 207030</t>
  </si>
  <si>
    <t>GGL SK10 3070</t>
  </si>
  <si>
    <t>GGL SK10 307021</t>
  </si>
  <si>
    <t>GGL SK10 307030</t>
  </si>
  <si>
    <t>GGL UK04 2070</t>
  </si>
  <si>
    <t>GGL UK04 207021</t>
  </si>
  <si>
    <t>GGL UK04 207030</t>
  </si>
  <si>
    <t>GGL UK04 3070</t>
  </si>
  <si>
    <t>GGL UK04 307021</t>
  </si>
  <si>
    <t>GGL UK04 307030</t>
  </si>
  <si>
    <t>GGL UK08 2070</t>
  </si>
  <si>
    <t>GGL UK08 207021</t>
  </si>
  <si>
    <t>GGL UK08 207030</t>
  </si>
  <si>
    <t>GGL UK08 3070</t>
  </si>
  <si>
    <t>GGL UK08 307021</t>
  </si>
  <si>
    <t>GGL UK08 307030</t>
  </si>
  <si>
    <t>GGL UK10 2070</t>
  </si>
  <si>
    <t>GGL UK10 207021</t>
  </si>
  <si>
    <t>GGL UK10 207030</t>
  </si>
  <si>
    <t>GGL UK10 3070</t>
  </si>
  <si>
    <t>GGL UK10 307021</t>
  </si>
  <si>
    <t>GGL UK10 307030</t>
  </si>
  <si>
    <t>GGU CK02 0070</t>
  </si>
  <si>
    <t>GGU CK02 007021</t>
  </si>
  <si>
    <t>GGU CK02 007030</t>
  </si>
  <si>
    <t>GGU CK04 0070</t>
  </si>
  <si>
    <t>GGU CK04 007021</t>
  </si>
  <si>
    <t>GGU CK04 007030</t>
  </si>
  <si>
    <t>GGU CK06 0070</t>
  </si>
  <si>
    <t>GGU CK06 007021</t>
  </si>
  <si>
    <t>GGU CK06 007030</t>
  </si>
  <si>
    <t>GGU FK04 0070</t>
  </si>
  <si>
    <t>GGU FK04 007021</t>
  </si>
  <si>
    <t>GGU FK04 007030</t>
  </si>
  <si>
    <t>GGU FK06 0070</t>
  </si>
  <si>
    <t>GGU FK06 007021</t>
  </si>
  <si>
    <t>GGU FK06 007030</t>
  </si>
  <si>
    <t>GGU FK08 0070</t>
  </si>
  <si>
    <t>GGU FK08 007021</t>
  </si>
  <si>
    <t>GGU FK08 007030</t>
  </si>
  <si>
    <t>GGU MK04 0070</t>
  </si>
  <si>
    <t>GGU MK04 007021</t>
  </si>
  <si>
    <t>GGU MK04 007030</t>
  </si>
  <si>
    <t>GGU MK06 0070</t>
  </si>
  <si>
    <t>GGU MK06 007021</t>
  </si>
  <si>
    <t>GGU MK06 007030</t>
  </si>
  <si>
    <t>GGU MK08 0070</t>
  </si>
  <si>
    <t>GGU MK08 007021</t>
  </si>
  <si>
    <t>GGU MK08 007030</t>
  </si>
  <si>
    <t>GGU MK10 0070</t>
  </si>
  <si>
    <t>GGU MK10 007021</t>
  </si>
  <si>
    <t>GGU MK10 007030</t>
  </si>
  <si>
    <t>GGU PK06 0070</t>
  </si>
  <si>
    <t>GGU PK06 007021</t>
  </si>
  <si>
    <t>GGU PK06 007030</t>
  </si>
  <si>
    <t>GGU PK08 0070</t>
  </si>
  <si>
    <t>GGU PK08 007021</t>
  </si>
  <si>
    <t>GGU PK08 007030</t>
  </si>
  <si>
    <t>GGU PK10 0070</t>
  </si>
  <si>
    <t>GGU PK10 007021</t>
  </si>
  <si>
    <t>GGU PK10 007030</t>
  </si>
  <si>
    <t>GGU SK06 0070</t>
  </si>
  <si>
    <t>GGU SK06 007021</t>
  </si>
  <si>
    <t>GGU SK06 007030</t>
  </si>
  <si>
    <t>GGU SK08 0070</t>
  </si>
  <si>
    <t>GGU SK08 007021</t>
  </si>
  <si>
    <t>GGU SK08 007030</t>
  </si>
  <si>
    <t>GGU UK04 0070</t>
  </si>
  <si>
    <t>GGU UK04 007021</t>
  </si>
  <si>
    <t>GGU UK04 007030</t>
  </si>
  <si>
    <t>GGU UK08 0070</t>
  </si>
  <si>
    <t>GGU UK08 007021</t>
  </si>
  <si>
    <t>GGU UK08 007030</t>
  </si>
  <si>
    <t>GIL MK34 2070</t>
  </si>
  <si>
    <t>GIL MK34 3070</t>
  </si>
  <si>
    <t>GIL PK34 2070</t>
  </si>
  <si>
    <t>GIL PK34 3070</t>
  </si>
  <si>
    <t>GIL SK34 2070</t>
  </si>
  <si>
    <t>GIL SK34 3070</t>
  </si>
  <si>
    <t>GIL UK34 2070</t>
  </si>
  <si>
    <t>GIL UK34 3070</t>
  </si>
  <si>
    <t>GIU MK34 0070</t>
  </si>
  <si>
    <t>GIU PK34 0070</t>
  </si>
  <si>
    <t>GIU SK34 0070</t>
  </si>
  <si>
    <t>GIU UK34 0070</t>
  </si>
  <si>
    <t>GPL CK04 2070</t>
  </si>
  <si>
    <t>GPL CK04 3070</t>
  </si>
  <si>
    <t>GPL CK06 2070</t>
  </si>
  <si>
    <t>GPL CK06 3070</t>
  </si>
  <si>
    <t>GPL FK06 2070</t>
  </si>
  <si>
    <t>GPL FK06 3070</t>
  </si>
  <si>
    <t>GPL FK08 2070</t>
  </si>
  <si>
    <t>GPL FK08 3070</t>
  </si>
  <si>
    <t>GPL MK04 2070</t>
  </si>
  <si>
    <t>GPL MK04 3070</t>
  </si>
  <si>
    <t>GPL MK06 2070</t>
  </si>
  <si>
    <t>GPL MK06 3070</t>
  </si>
  <si>
    <t>GPL MK08 2070</t>
  </si>
  <si>
    <t>GPL MK08 3070</t>
  </si>
  <si>
    <t>GPL MK10 2070</t>
  </si>
  <si>
    <t>GPL MK10 3070</t>
  </si>
  <si>
    <t>GPL PK06 2070</t>
  </si>
  <si>
    <t>GPL PK06 3070</t>
  </si>
  <si>
    <t>GPL PK08 2070</t>
  </si>
  <si>
    <t>GPL PK08 3070</t>
  </si>
  <si>
    <t>GPL PK10 2070</t>
  </si>
  <si>
    <t>GPL PK10 3070</t>
  </si>
  <si>
    <t>GPL SK06 2070</t>
  </si>
  <si>
    <t>GPL SK06 3070</t>
  </si>
  <si>
    <t>GPL SK08 2070</t>
  </si>
  <si>
    <t>GPL SK08 3070</t>
  </si>
  <si>
    <t>GPL SK10 2070</t>
  </si>
  <si>
    <t>GPL SK10 3070</t>
  </si>
  <si>
    <t>GPL UK04 2070</t>
  </si>
  <si>
    <t>GPL UK04 3070</t>
  </si>
  <si>
    <t>GPL UK08 2070</t>
  </si>
  <si>
    <t>GPL UK08 3070</t>
  </si>
  <si>
    <t>GPU CK04 0070</t>
  </si>
  <si>
    <t>GPU CK06 0070</t>
  </si>
  <si>
    <t>GPU FK06 0070</t>
  </si>
  <si>
    <t>GPU FK08 0070</t>
  </si>
  <si>
    <t>GPU MK04 0070</t>
  </si>
  <si>
    <t>GPU MK06 0070</t>
  </si>
  <si>
    <t>GPU MK08 0070</t>
  </si>
  <si>
    <t>GPU MK10 0070</t>
  </si>
  <si>
    <t>GPU PK06 0070</t>
  </si>
  <si>
    <t>GPU PK08 0070</t>
  </si>
  <si>
    <t>GPU PK10 0070</t>
  </si>
  <si>
    <t>GPU SK06 0070</t>
  </si>
  <si>
    <t>GPU SK08 0070</t>
  </si>
  <si>
    <t>GPU SK10 0070</t>
  </si>
  <si>
    <t>GPU UK08 0070</t>
  </si>
  <si>
    <t>GTL MK08 2070</t>
  </si>
  <si>
    <t>GTL MK08 3070</t>
  </si>
  <si>
    <t>GTL SK08 2070</t>
  </si>
  <si>
    <t>GTL SK08 3070</t>
  </si>
  <si>
    <t>GTU MK08 0070</t>
  </si>
  <si>
    <t>GTU SK08 0070</t>
  </si>
  <si>
    <t>GTU SK10 0066L</t>
  </si>
  <si>
    <t>GTU SK10 0070</t>
  </si>
  <si>
    <t>GXL FK06 2070</t>
  </si>
  <si>
    <t>GXL FK06 3070</t>
  </si>
  <si>
    <t>GXU CK06 0070</t>
  </si>
  <si>
    <t>GXU FK06 0070</t>
  </si>
  <si>
    <t>VFE MK31 2070</t>
  </si>
  <si>
    <t>VFE MK31 3070</t>
  </si>
  <si>
    <t>VFE MK35 2070</t>
  </si>
  <si>
    <t>VFE MK35 3070</t>
  </si>
  <si>
    <t>VFE MK36 2070</t>
  </si>
  <si>
    <t>VFE MK36 3070</t>
  </si>
  <si>
    <t>VFE MK38 2070</t>
  </si>
  <si>
    <t>VFE MK38 3070</t>
  </si>
  <si>
    <t>VFE PK31 2070</t>
  </si>
  <si>
    <t>VFE PK31 3070</t>
  </si>
  <si>
    <t>VFE PK35 2070</t>
  </si>
  <si>
    <t>VFE PK35 3070</t>
  </si>
  <si>
    <t>VFE PK36 2070</t>
  </si>
  <si>
    <t>VFE PK36 3070</t>
  </si>
  <si>
    <t>VFE PK38 2070</t>
  </si>
  <si>
    <t>VFE PK38 3070</t>
  </si>
  <si>
    <t>VFE SK31 2070</t>
  </si>
  <si>
    <t>VFE SK31 3070</t>
  </si>
  <si>
    <t>VFE SK35 2070</t>
  </si>
  <si>
    <t>VFE SK35 3070</t>
  </si>
  <si>
    <t>VFE SK36 2070</t>
  </si>
  <si>
    <t>VFE SK36 3070</t>
  </si>
  <si>
    <t>VFE SK38 2070</t>
  </si>
  <si>
    <t>VFE SK38 3070</t>
  </si>
  <si>
    <t>VFE UK31 2070</t>
  </si>
  <si>
    <t>VFE UK31 3070</t>
  </si>
  <si>
    <t>VFE UK35 2070</t>
  </si>
  <si>
    <t>VFE UK35 3070</t>
  </si>
  <si>
    <t>VFE UK36 2070</t>
  </si>
  <si>
    <t>VFE UK36 3070</t>
  </si>
  <si>
    <t>VFE UK38 2070</t>
  </si>
  <si>
    <t>VFE UK38 3070</t>
  </si>
  <si>
    <t>VIU MK31 0070</t>
  </si>
  <si>
    <t>VIU MK35 0070</t>
  </si>
  <si>
    <t>VIU MK36 0070</t>
  </si>
  <si>
    <t>VIU MK38 0070</t>
  </si>
  <si>
    <t>VIU PK31 0070</t>
  </si>
  <si>
    <t>VIU PK35 0070</t>
  </si>
  <si>
    <t>VIU PK36 0070</t>
  </si>
  <si>
    <t>VIU PK38 0070</t>
  </si>
  <si>
    <t>VIU SK31 0070</t>
  </si>
  <si>
    <t>VIU SK35 0070</t>
  </si>
  <si>
    <t>VIU SK36 0070</t>
  </si>
  <si>
    <t>VIU SK38 0070</t>
  </si>
  <si>
    <t>VIU UK31 0070</t>
  </si>
  <si>
    <t>VIU UK35 0070</t>
  </si>
  <si>
    <t>VIU UK36 0070</t>
  </si>
  <si>
    <t>VIU UK38 0070</t>
  </si>
  <si>
    <t>* Countdate:</t>
  </si>
  <si>
    <t>Zähldatum</t>
  </si>
  <si>
    <t>* Zählung am:</t>
  </si>
  <si>
    <t xml:space="preserve">Zähldatum, Meldung und/oder Jahr fehlt </t>
  </si>
  <si>
    <t>Please enter Countdate</t>
  </si>
  <si>
    <t>Bitte geben Sie hier den Tag der Zählung ein</t>
  </si>
  <si>
    <t>SML MK12 0000S</t>
  </si>
  <si>
    <t>SML MK12 0100S</t>
  </si>
  <si>
    <t>SML MK12 0700S</t>
  </si>
  <si>
    <t>SSL MK12 0000S</t>
  </si>
  <si>
    <t>SSL MK12 0100S</t>
  </si>
  <si>
    <t>SSL MK12 0700S</t>
  </si>
  <si>
    <t>GGL MK12 2066</t>
  </si>
  <si>
    <t>GGL MK12 2070</t>
  </si>
  <si>
    <t>GGL MK12 3066</t>
  </si>
  <si>
    <t>GGL MK12 3070</t>
  </si>
  <si>
    <t xml:space="preserve"> Weitere Informationen...</t>
  </si>
  <si>
    <t>Weitere Informationen</t>
  </si>
  <si>
    <t>GGL MK04 206640D</t>
  </si>
  <si>
    <t>GGL MK04 207040D</t>
  </si>
  <si>
    <t>GGL MK04 306640D</t>
  </si>
  <si>
    <t>GGL MK04 307040D</t>
  </si>
  <si>
    <t>GGL MK06 206640D</t>
  </si>
  <si>
    <t>GGL MK06 207040D</t>
  </si>
  <si>
    <t>GGL MK06 306640D</t>
  </si>
  <si>
    <t>GGL MK06 307040D</t>
  </si>
  <si>
    <t>GGL MK08 206640D</t>
  </si>
  <si>
    <t>GGL MK08 207040D</t>
  </si>
  <si>
    <t>GGL MK08 306640D</t>
  </si>
  <si>
    <t>GGL MK08 307040D</t>
  </si>
  <si>
    <t>GGL PK06 206640D</t>
  </si>
  <si>
    <t>GGL PK06 207040D</t>
  </si>
  <si>
    <t>GGL PK06 306640D</t>
  </si>
  <si>
    <t>GGL PK06 307040D</t>
  </si>
  <si>
    <t>GGL PK08 206640D</t>
  </si>
  <si>
    <t>GGL PK08 207040D</t>
  </si>
  <si>
    <t>GGL PK08 306640D</t>
  </si>
  <si>
    <t>GGL PK08 307040D</t>
  </si>
  <si>
    <t>GGL PK08 SD00402</t>
  </si>
  <si>
    <t>GGL PK08 SD00403</t>
  </si>
  <si>
    <t>GGL PK08 SD00404</t>
  </si>
  <si>
    <t>GGL PK08 SD00405</t>
  </si>
  <si>
    <t>GGL SK06 206640D</t>
  </si>
  <si>
    <t>GGL SK06 207040D</t>
  </si>
  <si>
    <t>GGL SK06 306640D</t>
  </si>
  <si>
    <t>GGL SK06 307040D</t>
  </si>
  <si>
    <t>GGL SK08 206640D</t>
  </si>
  <si>
    <t>GGL SK08 207040D</t>
  </si>
  <si>
    <t>GGL SK08 306640D</t>
  </si>
  <si>
    <t>GGL SK08 307040D</t>
  </si>
  <si>
    <t>GGL UK04 206640D</t>
  </si>
  <si>
    <t>GGL UK04 207040D</t>
  </si>
  <si>
    <t>GGL UK04 306640D</t>
  </si>
  <si>
    <t>GGL UK04 307040D</t>
  </si>
  <si>
    <t>GGL UK08 206640D</t>
  </si>
  <si>
    <t>GGL UK08 207040D</t>
  </si>
  <si>
    <t>GGL UK08 306640D</t>
  </si>
  <si>
    <t>GGL UK08 307040D</t>
  </si>
  <si>
    <t>GGU MK04 006640D</t>
  </si>
  <si>
    <t>GGU MK04 007040D</t>
  </si>
  <si>
    <t>GGU MK06 006640D</t>
  </si>
  <si>
    <t>GGU MK06 007040D</t>
  </si>
  <si>
    <t>GGU MK08 006640D</t>
  </si>
  <si>
    <t>GGU MK08 007040D</t>
  </si>
  <si>
    <t>GGU PK06 006640D</t>
  </si>
  <si>
    <t>GGU PK06 007040D</t>
  </si>
  <si>
    <t>GGU PK06 SD00402</t>
  </si>
  <si>
    <t>GGU PK06 SD00403</t>
  </si>
  <si>
    <t>GGU PK08 006640D</t>
  </si>
  <si>
    <t>GGU PK08 007040D</t>
  </si>
  <si>
    <t>GGU PK08 SD00402</t>
  </si>
  <si>
    <t>GGU PK08 SD00403</t>
  </si>
  <si>
    <t>GGU SK06 006640D</t>
  </si>
  <si>
    <t>GGU SK06 007040D</t>
  </si>
  <si>
    <t>GGU SK08 006640D</t>
  </si>
  <si>
    <t>GGU SK08 007040D</t>
  </si>
  <si>
    <t>GGU SK10 0066</t>
  </si>
  <si>
    <t>GGU SK10 006621</t>
  </si>
  <si>
    <t>GGU SK10 006630</t>
  </si>
  <si>
    <t>GGU SK10 0070</t>
  </si>
  <si>
    <t>GGU SK10 007021</t>
  </si>
  <si>
    <t>GGU SK10 007030</t>
  </si>
  <si>
    <t>GGU UK04 006640D</t>
  </si>
  <si>
    <t>GGU UK04 007040D</t>
  </si>
  <si>
    <t>GGU UK08 006640D</t>
  </si>
  <si>
    <t>GGU UK08 007040D</t>
  </si>
  <si>
    <t>GIL MK34 2062</t>
  </si>
  <si>
    <t>GIL MK34 3062</t>
  </si>
  <si>
    <t>GIL PK34 2062</t>
  </si>
  <si>
    <t>GIL PK34 3062</t>
  </si>
  <si>
    <t>GIL SK34 2062</t>
  </si>
  <si>
    <t>GIL SK34 3062</t>
  </si>
  <si>
    <t>GIU MK34 0062</t>
  </si>
  <si>
    <t>GIU PK34 0062</t>
  </si>
  <si>
    <t>GIU SK34 0062</t>
  </si>
  <si>
    <t>GPU FK06 006621</t>
  </si>
  <si>
    <t>GPU FK06 007021</t>
  </si>
  <si>
    <t>GPU FK08 006621</t>
  </si>
  <si>
    <t>GPU FK08 007021</t>
  </si>
  <si>
    <t>GPU MK06 006621</t>
  </si>
  <si>
    <t>GPU MK06 007021</t>
  </si>
  <si>
    <t>GPU MK08 006621</t>
  </si>
  <si>
    <t>GPU MK08 007021</t>
  </si>
  <si>
    <t>GPU PK06 006621</t>
  </si>
  <si>
    <t>GPU PK06 007021</t>
  </si>
  <si>
    <t>GPU PK08 006621</t>
  </si>
  <si>
    <t>GPU PK08 007021</t>
  </si>
  <si>
    <t>GPU SK06 006621</t>
  </si>
  <si>
    <t>GPU SK06 007021</t>
  </si>
  <si>
    <t>GPU SK08 006621</t>
  </si>
  <si>
    <t>GPU SK08 007021</t>
  </si>
  <si>
    <t>GXU CK04 0066</t>
  </si>
  <si>
    <t>GXU CK04 0070</t>
  </si>
  <si>
    <t>VFE MK31 2062</t>
  </si>
  <si>
    <t>VFE MK31 3062</t>
  </si>
  <si>
    <t>VFE PK31 2062</t>
  </si>
  <si>
    <t>VFE PK31 3062</t>
  </si>
  <si>
    <t>VFE PK35 2062</t>
  </si>
  <si>
    <t>VFE SK31 3062</t>
  </si>
  <si>
    <t>VFE SK35 2062</t>
  </si>
  <si>
    <t>VFE UK31 2062</t>
  </si>
  <si>
    <t>VFE UK35 2062</t>
  </si>
  <si>
    <t>VFE UK35 3062</t>
  </si>
  <si>
    <t>VIU MK31 0062</t>
  </si>
  <si>
    <t>VIU MK35 0062</t>
  </si>
  <si>
    <t>VIU PK31 0062</t>
  </si>
  <si>
    <t>VIU PK35 0062</t>
  </si>
  <si>
    <t>VIU SK31 0062</t>
  </si>
  <si>
    <t>VIU SK35 0062</t>
  </si>
  <si>
    <t>SMH FK06 0000S</t>
  </si>
  <si>
    <t>SMH FK08 0000S</t>
  </si>
  <si>
    <t>SMH MK06 0000S</t>
  </si>
  <si>
    <t>SMH MK08 0000S</t>
  </si>
  <si>
    <t>SMH PK06 0000S</t>
  </si>
  <si>
    <t>SMH PK08 0000S</t>
  </si>
  <si>
    <t>SMH SK06 0000S</t>
  </si>
  <si>
    <t>SMH SK08 0000S</t>
  </si>
  <si>
    <t>GGL CK02 206721</t>
  </si>
  <si>
    <t>GGL CK02 206730</t>
  </si>
  <si>
    <t>GGL CK02 2069</t>
  </si>
  <si>
    <t>GGL CK02 206921</t>
  </si>
  <si>
    <t>GGL CK02 206930</t>
  </si>
  <si>
    <t>GGL CK02 3067</t>
  </si>
  <si>
    <t>GGL CK02 306721</t>
  </si>
  <si>
    <t>GGL CK02 306730</t>
  </si>
  <si>
    <t>GGL CK02 3069</t>
  </si>
  <si>
    <t>GGL CK02 306921</t>
  </si>
  <si>
    <t>GGL CK02 306930</t>
  </si>
  <si>
    <t>GGL CK04 2067</t>
  </si>
  <si>
    <t>GGL CK04 206721</t>
  </si>
  <si>
    <t>GGL CK04 206730</t>
  </si>
  <si>
    <t>GGL CK04 2069</t>
  </si>
  <si>
    <t>GGL CK04 206921</t>
  </si>
  <si>
    <t>GGL CK04 206930</t>
  </si>
  <si>
    <t>GGL CK04 3067</t>
  </si>
  <si>
    <t>GGL CK04 306721</t>
  </si>
  <si>
    <t>GGL CK04 306730</t>
  </si>
  <si>
    <t>GGL CK04 3069</t>
  </si>
  <si>
    <t>GGL CK04 306921</t>
  </si>
  <si>
    <t>GGL CK04 306930</t>
  </si>
  <si>
    <t>GGL CK06 2067</t>
  </si>
  <si>
    <t>GGL CK06 206721</t>
  </si>
  <si>
    <t>GGL CK06 206730</t>
  </si>
  <si>
    <t>GGL CK06 2069</t>
  </si>
  <si>
    <t>GGL CK06 206921</t>
  </si>
  <si>
    <t>GGL CK06 206930</t>
  </si>
  <si>
    <t>GGL CK06 306721</t>
  </si>
  <si>
    <t>GGL CK06 306730</t>
  </si>
  <si>
    <t>GGL CK06 3069</t>
  </si>
  <si>
    <t>GGL FK04 2067</t>
  </si>
  <si>
    <t>GGL FK04 206721</t>
  </si>
  <si>
    <t>GGL FK04 2069</t>
  </si>
  <si>
    <t>GGL FK04 206921</t>
  </si>
  <si>
    <t>GGL FK04 3067</t>
  </si>
  <si>
    <t>GGL FK04 306721</t>
  </si>
  <si>
    <t>GGL FK04 3069</t>
  </si>
  <si>
    <t>GGL FK04 306921</t>
  </si>
  <si>
    <t>GGL FK06 2067</t>
  </si>
  <si>
    <t>GGL FK06 206721</t>
  </si>
  <si>
    <t>GGL FK06 206730</t>
  </si>
  <si>
    <t>GGL FK06 2069</t>
  </si>
  <si>
    <t>GGL FK06 206921</t>
  </si>
  <si>
    <t>GGL FK06 206930</t>
  </si>
  <si>
    <t>GGL FK06 3067</t>
  </si>
  <si>
    <t>GGL FK06 306721</t>
  </si>
  <si>
    <t>GGL FK06 306730</t>
  </si>
  <si>
    <t>GGL FK06 3069</t>
  </si>
  <si>
    <t>GGL FK06 306921</t>
  </si>
  <si>
    <t>GGL FK06 306930</t>
  </si>
  <si>
    <t>GGL FK08 206721</t>
  </si>
  <si>
    <t>GGL FK08 2069</t>
  </si>
  <si>
    <t>GGL FK08 206921</t>
  </si>
  <si>
    <t>GGL FK08 206930</t>
  </si>
  <si>
    <t>GGL FK08 306721</t>
  </si>
  <si>
    <t>GGL FK08 306921</t>
  </si>
  <si>
    <t>GGL FK08 306930</t>
  </si>
  <si>
    <t>GGL MK04 2067</t>
  </si>
  <si>
    <t>GGL MK04 206721</t>
  </si>
  <si>
    <t>GGL MK04 206730</t>
  </si>
  <si>
    <t>GGL MK04 2069</t>
  </si>
  <si>
    <t>GGL MK04 206921</t>
  </si>
  <si>
    <t>GGL MK04 206930</t>
  </si>
  <si>
    <t>GGL MK04 3067</t>
  </si>
  <si>
    <t>GGL MK04 306721</t>
  </si>
  <si>
    <t>GGL MK04 306730</t>
  </si>
  <si>
    <t>GGL MK04 3069</t>
  </si>
  <si>
    <t>GGL MK04 306921</t>
  </si>
  <si>
    <t>GGL MK04 306930</t>
  </si>
  <si>
    <t>GGL MK06 2067</t>
  </si>
  <si>
    <t>GGL MK06 206721</t>
  </si>
  <si>
    <t>GGL MK06 206730</t>
  </si>
  <si>
    <t>GGL MK06 2069</t>
  </si>
  <si>
    <t>GGL MK06 206921</t>
  </si>
  <si>
    <t>GGL MK06 206930</t>
  </si>
  <si>
    <t>GGL MK06 3067</t>
  </si>
  <si>
    <t>GGL MK06 306721</t>
  </si>
  <si>
    <t>GGL MK06 306730</t>
  </si>
  <si>
    <t>GGL MK06 3069</t>
  </si>
  <si>
    <t>GGL MK06 306921</t>
  </si>
  <si>
    <t>GGL MK06 306930</t>
  </si>
  <si>
    <t>GGL MK08 2067</t>
  </si>
  <si>
    <t>GGL MK08 206721</t>
  </si>
  <si>
    <t>GGL MK08 206730</t>
  </si>
  <si>
    <t>GGL MK08 2069</t>
  </si>
  <si>
    <t>GGL MK08 206921</t>
  </si>
  <si>
    <t>GGL MK08 206930</t>
  </si>
  <si>
    <t>GGL MK08 3067</t>
  </si>
  <si>
    <t>GGL MK08 306721</t>
  </si>
  <si>
    <t>GGL MK08 306730</t>
  </si>
  <si>
    <t>GGL MK08 3069</t>
  </si>
  <si>
    <t>GGL MK08 306921</t>
  </si>
  <si>
    <t>GGL MK08 306930</t>
  </si>
  <si>
    <t>GGL MK10 2067</t>
  </si>
  <si>
    <t>GGL MK10 206721</t>
  </si>
  <si>
    <t>GGL MK10 2069</t>
  </si>
  <si>
    <t>GGL MK10 206921</t>
  </si>
  <si>
    <t>GGL MK10 3067</t>
  </si>
  <si>
    <t>GGL MK10 306721</t>
  </si>
  <si>
    <t>GGL MK10 3069</t>
  </si>
  <si>
    <t>GGL MK10 306921</t>
  </si>
  <si>
    <t>GGL MK12 2067</t>
  </si>
  <si>
    <t>GGL MK12 2069</t>
  </si>
  <si>
    <t>GGL PK06 2067</t>
  </si>
  <si>
    <t>GGL PK06 206721</t>
  </si>
  <si>
    <t>GGL PK06 206730</t>
  </si>
  <si>
    <t>GGL PK06 2069</t>
  </si>
  <si>
    <t>GGL PK06 206921</t>
  </si>
  <si>
    <t>GGL PK06 206930</t>
  </si>
  <si>
    <t>GGL PK06 3067</t>
  </si>
  <si>
    <t>GGL PK06 306721</t>
  </si>
  <si>
    <t>GGL PK06 306730</t>
  </si>
  <si>
    <t>GGL PK06 3069</t>
  </si>
  <si>
    <t>GGL PK06 306921</t>
  </si>
  <si>
    <t>GGL PK06 306930</t>
  </si>
  <si>
    <t>GGL PK08 2067</t>
  </si>
  <si>
    <t>GGL PK08 206721</t>
  </si>
  <si>
    <t>GGL PK08 2069</t>
  </si>
  <si>
    <t>GGL PK08 206921</t>
  </si>
  <si>
    <t>GGL PK08 3067</t>
  </si>
  <si>
    <t>GGL PK08 306721</t>
  </si>
  <si>
    <t>GGL PK08 3069</t>
  </si>
  <si>
    <t>GGL PK08 306921</t>
  </si>
  <si>
    <t>GGL PK10 2067</t>
  </si>
  <si>
    <t>GGL PK10 206721</t>
  </si>
  <si>
    <t>GGL PK10 206730</t>
  </si>
  <si>
    <t>GGL PK10 2069</t>
  </si>
  <si>
    <t>GGL PK10 206921</t>
  </si>
  <si>
    <t>GGL PK10 206930</t>
  </si>
  <si>
    <t>GGL PK10 3067</t>
  </si>
  <si>
    <t>GGL PK10 306721</t>
  </si>
  <si>
    <t>GGL PK10 306730</t>
  </si>
  <si>
    <t>GGL PK10 3069</t>
  </si>
  <si>
    <t>GGL PK10 306921</t>
  </si>
  <si>
    <t>GGL PK10 306930</t>
  </si>
  <si>
    <t>GGL SK06 2067</t>
  </si>
  <si>
    <t>GGL SK06 206721</t>
  </si>
  <si>
    <t>GGL SK06 206730</t>
  </si>
  <si>
    <t>GGL SK06 2069</t>
  </si>
  <si>
    <t>GGL SK06 206921</t>
  </si>
  <si>
    <t>GGL SK06 206930</t>
  </si>
  <si>
    <t>GGL SK06 3067</t>
  </si>
  <si>
    <t>GGL SK06 306721</t>
  </si>
  <si>
    <t>GGL SK06 306730</t>
  </si>
  <si>
    <t>GGL SK06 3069</t>
  </si>
  <si>
    <t>GGL SK06 306921</t>
  </si>
  <si>
    <t>GGL SK06 306930</t>
  </si>
  <si>
    <t>GGL SK08 2067</t>
  </si>
  <si>
    <t>GGL SK08 206721</t>
  </si>
  <si>
    <t>GGL SK08 206730</t>
  </si>
  <si>
    <t>GGL SK08 2069</t>
  </si>
  <si>
    <t>GGL SK08 206921</t>
  </si>
  <si>
    <t>GGL SK08 206930</t>
  </si>
  <si>
    <t>GGL SK08 3067</t>
  </si>
  <si>
    <t>GGL SK08 306721</t>
  </si>
  <si>
    <t>GGL SK08 306730</t>
  </si>
  <si>
    <t>GGL SK08 3069</t>
  </si>
  <si>
    <t>GGL SK08 306921</t>
  </si>
  <si>
    <t>GGL SK08 306930</t>
  </si>
  <si>
    <t>GGL SK10 2067</t>
  </si>
  <si>
    <t>GGL SK10 206721</t>
  </si>
  <si>
    <t>GGL SK10 2069</t>
  </si>
  <si>
    <t>GGL SK10 206921</t>
  </si>
  <si>
    <t>GGL SK10 306721</t>
  </si>
  <si>
    <t>GGL SK10 306921</t>
  </si>
  <si>
    <t>GGL UK04 2067</t>
  </si>
  <si>
    <t>GGL UK04 206721</t>
  </si>
  <si>
    <t>GGL UK04 206730</t>
  </si>
  <si>
    <t>GGL UK04 2069</t>
  </si>
  <si>
    <t>GGL UK04 206921</t>
  </si>
  <si>
    <t>GGL UK04 206930</t>
  </si>
  <si>
    <t>GGL UK04 3067</t>
  </si>
  <si>
    <t>GGL UK04 306721</t>
  </si>
  <si>
    <t>GGL UK04 306730</t>
  </si>
  <si>
    <t>GGL UK04 3069</t>
  </si>
  <si>
    <t>GGL UK04 306921</t>
  </si>
  <si>
    <t>GGL UK04 306930</t>
  </si>
  <si>
    <t>GGL UK08 2067</t>
  </si>
  <si>
    <t>GGL UK08 206721</t>
  </si>
  <si>
    <t>GGL UK08 206730</t>
  </si>
  <si>
    <t>GGL UK08 2069</t>
  </si>
  <si>
    <t>GGL UK08 206921</t>
  </si>
  <si>
    <t>GGL UK08 206930</t>
  </si>
  <si>
    <t>GGL UK08 3067</t>
  </si>
  <si>
    <t>GGL UK08 306721</t>
  </si>
  <si>
    <t>GGL UK08 306730</t>
  </si>
  <si>
    <t>GGL UK08 3069</t>
  </si>
  <si>
    <t>GGL UK08 306921</t>
  </si>
  <si>
    <t>GGL UK08 306930</t>
  </si>
  <si>
    <t>GGL UK10 2067</t>
  </si>
  <si>
    <t>GGL UK10 206721</t>
  </si>
  <si>
    <t>GGL UK10 2069</t>
  </si>
  <si>
    <t>GGL UK10 206921</t>
  </si>
  <si>
    <t>GGL UK10 306721</t>
  </si>
  <si>
    <t>GGL UK10 306921</t>
  </si>
  <si>
    <t>GGU CK02 0067</t>
  </si>
  <si>
    <t>GGU CK02 006721</t>
  </si>
  <si>
    <t>GGU CK02 006730</t>
  </si>
  <si>
    <t>GGU CK02 0069</t>
  </si>
  <si>
    <t>GGU CK02 006921</t>
  </si>
  <si>
    <t>GGU CK02 006930</t>
  </si>
  <si>
    <t>GGU CK04 0067</t>
  </si>
  <si>
    <t>GGU CK04 006721</t>
  </si>
  <si>
    <t>GGU CK04 006730</t>
  </si>
  <si>
    <t>GGU CK04 0069</t>
  </si>
  <si>
    <t>GGU CK04 006921</t>
  </si>
  <si>
    <t>GGU CK04 006930</t>
  </si>
  <si>
    <t>GGU CK06 0067</t>
  </si>
  <si>
    <t>GGU CK06 006721</t>
  </si>
  <si>
    <t>GGU CK06 006730</t>
  </si>
  <si>
    <t>GGU CK06 0069</t>
  </si>
  <si>
    <t>GGU CK06 006921</t>
  </si>
  <si>
    <t>GGU CK06 006930</t>
  </si>
  <si>
    <t>GGU FK04 0067</t>
  </si>
  <si>
    <t>GGU FK04 006721</t>
  </si>
  <si>
    <t>GGU FK04 0069</t>
  </si>
  <si>
    <t>GGU FK04 006921</t>
  </si>
  <si>
    <t>GGU FK06 0067</t>
  </si>
  <si>
    <t>GGU FK06 006721</t>
  </si>
  <si>
    <t>GGU FK06 006730</t>
  </si>
  <si>
    <t>GGU FK06 0069</t>
  </si>
  <si>
    <t>GGU FK06 006921</t>
  </si>
  <si>
    <t>GGU FK06 006930</t>
  </si>
  <si>
    <t>GGU FK08 0067</t>
  </si>
  <si>
    <t>GGU FK08 006721</t>
  </si>
  <si>
    <t>GGU FK08 006730</t>
  </si>
  <si>
    <t>GGU FK08 0069</t>
  </si>
  <si>
    <t>GGU FK08 006921</t>
  </si>
  <si>
    <t>GGU FK08 006930</t>
  </si>
  <si>
    <t>GGU MK04 0067</t>
  </si>
  <si>
    <t>GGU MK04 006721</t>
  </si>
  <si>
    <t>GGU MK04 006730</t>
  </si>
  <si>
    <t>GGU MK04 0069</t>
  </si>
  <si>
    <t>GGU MK04 006921</t>
  </si>
  <si>
    <t>GGU MK04 006930</t>
  </si>
  <si>
    <t>GGU MK06 0067</t>
  </si>
  <si>
    <t>GGU MK06 006721</t>
  </si>
  <si>
    <t>GGU MK06 006730</t>
  </si>
  <si>
    <t>GGU MK06 0069</t>
  </si>
  <si>
    <t>GGU MK06 006921</t>
  </si>
  <si>
    <t>GGU MK06 006930</t>
  </si>
  <si>
    <t>GGU MK08 0067</t>
  </si>
  <si>
    <t>GGU MK08 006721</t>
  </si>
  <si>
    <t>GGU MK08 006730</t>
  </si>
  <si>
    <t>GGU MK08 0069</t>
  </si>
  <si>
    <t>GGU MK08 006921</t>
  </si>
  <si>
    <t>GGU MK08 006930</t>
  </si>
  <si>
    <t>GGU MK10 0067</t>
  </si>
  <si>
    <t>GGU MK10 006721</t>
  </si>
  <si>
    <t>GGU MK10 0069</t>
  </si>
  <si>
    <t>GGU MK10 006921</t>
  </si>
  <si>
    <t>GGU PK06 0067</t>
  </si>
  <si>
    <t>GGU PK06 006721</t>
  </si>
  <si>
    <t>GGU PK06 006730</t>
  </si>
  <si>
    <t>GGU PK06 0069</t>
  </si>
  <si>
    <t>GGU PK06 006921</t>
  </si>
  <si>
    <t>GGU PK06 006930</t>
  </si>
  <si>
    <t>GGU PK08 0067</t>
  </si>
  <si>
    <t>GGU PK08 006721</t>
  </si>
  <si>
    <t>GGU PK08 0069</t>
  </si>
  <si>
    <t>GGU PK08 006921</t>
  </si>
  <si>
    <t>GGU PK10 0067</t>
  </si>
  <si>
    <t>GGU PK10 006721</t>
  </si>
  <si>
    <t>GGU PK10 006730</t>
  </si>
  <si>
    <t>GGU PK10 0069</t>
  </si>
  <si>
    <t>GGU PK10 006921</t>
  </si>
  <si>
    <t>GGU PK10 006930</t>
  </si>
  <si>
    <t>GGU SK06 0067</t>
  </si>
  <si>
    <t>GGU SK06 006721</t>
  </si>
  <si>
    <t>GGU SK06 006730</t>
  </si>
  <si>
    <t>GGU SK06 0069</t>
  </si>
  <si>
    <t>GGU SK06 006921</t>
  </si>
  <si>
    <t>GGU SK06 006930</t>
  </si>
  <si>
    <t>GGU SK08 0067</t>
  </si>
  <si>
    <t>GGU SK08 006721</t>
  </si>
  <si>
    <t>GGU SK08 006730</t>
  </si>
  <si>
    <t>GGU SK08 0069</t>
  </si>
  <si>
    <t>GGU SK08 006921</t>
  </si>
  <si>
    <t>GGU SK08 006930</t>
  </si>
  <si>
    <t>GGU SK10 0067</t>
  </si>
  <si>
    <t>GGU SK10 006721</t>
  </si>
  <si>
    <t>GGU SK10 006730</t>
  </si>
  <si>
    <t>GGU SK10 0069</t>
  </si>
  <si>
    <t>GGU SK10 006921</t>
  </si>
  <si>
    <t>GGU SK10 006930</t>
  </si>
  <si>
    <t>GGU UK04 0067</t>
  </si>
  <si>
    <t>GGU UK04 006721</t>
  </si>
  <si>
    <t>GGU UK04 006730</t>
  </si>
  <si>
    <t>GGU UK04 0069</t>
  </si>
  <si>
    <t>GGU UK04 006921</t>
  </si>
  <si>
    <t>GGU UK04 006930</t>
  </si>
  <si>
    <t>GGU UK08 0067</t>
  </si>
  <si>
    <t>GGU UK08 006721</t>
  </si>
  <si>
    <t>GGU UK08 006730</t>
  </si>
  <si>
    <t>GGU UK08 0069</t>
  </si>
  <si>
    <t>GGU UK08 006921</t>
  </si>
  <si>
    <t>GGU UK08 006930</t>
  </si>
  <si>
    <t>GGU UK10 0066</t>
  </si>
  <si>
    <t>GGU UK10 0070</t>
  </si>
  <si>
    <t>GPL CK04 2067</t>
  </si>
  <si>
    <t>GPL CK04 2069</t>
  </si>
  <si>
    <t>GPL CK04 3067</t>
  </si>
  <si>
    <t>GPL CK06 2067</t>
  </si>
  <si>
    <t>GPL FK06 2067</t>
  </si>
  <si>
    <t>GPL FK06 2069</t>
  </si>
  <si>
    <t>GPL FK06 3067</t>
  </si>
  <si>
    <t>GPL FK06 3069</t>
  </si>
  <si>
    <t>GPL FK08 2069</t>
  </si>
  <si>
    <t>GPL MK04 2067</t>
  </si>
  <si>
    <t>GPL MK04 2069</t>
  </si>
  <si>
    <t>GPL MK04 3067</t>
  </si>
  <si>
    <t>GPL MK06 2067</t>
  </si>
  <si>
    <t>GPL MK06 2069</t>
  </si>
  <si>
    <t>GPL MK06 3067</t>
  </si>
  <si>
    <t>GPL MK06 3069</t>
  </si>
  <si>
    <t>GPL MK08 2067</t>
  </si>
  <si>
    <t>GPL MK08 2069</t>
  </si>
  <si>
    <t>GPL MK08 3067</t>
  </si>
  <si>
    <t>GPL MK08 3069</t>
  </si>
  <si>
    <t>GPL MK10 2067</t>
  </si>
  <si>
    <t>GPL MK10 2069</t>
  </si>
  <si>
    <t>GPL MK10 3067</t>
  </si>
  <si>
    <t>GPL MK10 3069</t>
  </si>
  <si>
    <t>GPL PK06 2067</t>
  </si>
  <si>
    <t>GPL PK06 2069</t>
  </si>
  <si>
    <t>GPL PK06 3067</t>
  </si>
  <si>
    <t>GPL PK06 3069</t>
  </si>
  <si>
    <t>GPL PK08 2067</t>
  </si>
  <si>
    <t>GPL PK08 2069</t>
  </si>
  <si>
    <t>GPL PK08 3067</t>
  </si>
  <si>
    <t>GPL PK08 3069</t>
  </si>
  <si>
    <t>GPL PK10 2067</t>
  </si>
  <si>
    <t>GPL PK10 2069</t>
  </si>
  <si>
    <t>GPL PK10 3067</t>
  </si>
  <si>
    <t>GPL SK06 2067</t>
  </si>
  <si>
    <t>GPL SK06 2069</t>
  </si>
  <si>
    <t>GPL SK06 3067</t>
  </si>
  <si>
    <t>GPL SK06 3069</t>
  </si>
  <si>
    <t>GPL SK08 2067</t>
  </si>
  <si>
    <t>GPL SK08 2069</t>
  </si>
  <si>
    <t>GPL SK08 3067</t>
  </si>
  <si>
    <t>GPL SK08 3069</t>
  </si>
  <si>
    <t>GPL SK10 2067</t>
  </si>
  <si>
    <t>GPL SK10 2069</t>
  </si>
  <si>
    <t>GPL SK10 3067</t>
  </si>
  <si>
    <t>GPL SK10 3069</t>
  </si>
  <si>
    <t>GPL UK04 2067</t>
  </si>
  <si>
    <t>GPL UK04 2069</t>
  </si>
  <si>
    <t>GPL UK04 3069</t>
  </si>
  <si>
    <t>GPL UK08 2067</t>
  </si>
  <si>
    <t>GPL UK08 2069</t>
  </si>
  <si>
    <t>GPL UK08 3067</t>
  </si>
  <si>
    <t>GPL UK08 3069</t>
  </si>
  <si>
    <t>GPU CK04 0067</t>
  </si>
  <si>
    <t>GPU CK04 0069</t>
  </si>
  <si>
    <t>GPU CK06 0067</t>
  </si>
  <si>
    <t>GPU CK06 0069</t>
  </si>
  <si>
    <t>GPU FK06 0067</t>
  </si>
  <si>
    <t>GPU FK06 0069</t>
  </si>
  <si>
    <t>GPU FK08 0067</t>
  </si>
  <si>
    <t>GPU FK08 0069</t>
  </si>
  <si>
    <t>GPU MK04 0067</t>
  </si>
  <si>
    <t>GPU MK04 0069</t>
  </si>
  <si>
    <t>GPU MK06 0067</t>
  </si>
  <si>
    <t>GPU MK06 0069</t>
  </si>
  <si>
    <t>GPU MK08 0067</t>
  </si>
  <si>
    <t>GPU MK08 0069</t>
  </si>
  <si>
    <t>GPU MK10 0067</t>
  </si>
  <si>
    <t>GPU MK10 0069</t>
  </si>
  <si>
    <t>GPU PK06 0067</t>
  </si>
  <si>
    <t>GPU PK06 0069</t>
  </si>
  <si>
    <t>GPU PK08 0067</t>
  </si>
  <si>
    <t>GPU PK08 0069</t>
  </si>
  <si>
    <t>GPU PK10 0067</t>
  </si>
  <si>
    <t>GPU PK10 0069</t>
  </si>
  <si>
    <t>GPU SK06 0067</t>
  </si>
  <si>
    <t>GPU SK06 0069</t>
  </si>
  <si>
    <t>GPU SK08 0067</t>
  </si>
  <si>
    <t>GPU SK08 0069</t>
  </si>
  <si>
    <t>GPU SK10 0067</t>
  </si>
  <si>
    <t>GPU SK10 0069</t>
  </si>
  <si>
    <t>GPU UK08 0067</t>
  </si>
  <si>
    <t>GPU UK08 0069</t>
  </si>
  <si>
    <t>GDL MK19 2066P1</t>
  </si>
  <si>
    <t>GDL MK19 2066P2</t>
  </si>
  <si>
    <t>GDL MK19 3066P1</t>
  </si>
  <si>
    <t>GDL MK19 3066P2</t>
  </si>
  <si>
    <t>GGU PK06 006630</t>
  </si>
  <si>
    <t>CFJ 060060 0010</t>
  </si>
  <si>
    <t>CFJ 060060 1010</t>
  </si>
  <si>
    <t>CFJ 080080 0010</t>
  </si>
  <si>
    <t>CFJ 080080 1010</t>
  </si>
  <si>
    <t>CFJ 090060 0010</t>
  </si>
  <si>
    <t>CFJ 090060 1010</t>
  </si>
  <si>
    <t>CFJ 090090 0010</t>
  </si>
  <si>
    <t>CFJ 090090 1010</t>
  </si>
  <si>
    <t>CFJ 100100 0010</t>
  </si>
  <si>
    <t>CFJ 100100 1010</t>
  </si>
  <si>
    <t>CFJ 120090 0010</t>
  </si>
  <si>
    <t>CFJ 120090 1010</t>
  </si>
  <si>
    <t>CFJ 120120 0010</t>
  </si>
  <si>
    <t>CFJ 120120 1010</t>
  </si>
  <si>
    <t>CFJ 150100 0010</t>
  </si>
  <si>
    <t>CFJ 150100 1010</t>
  </si>
  <si>
    <t>CFJ 150150 0010</t>
  </si>
  <si>
    <t>CFJ 150150 1010</t>
  </si>
  <si>
    <t>CVJ 060060 0210</t>
  </si>
  <si>
    <t>CVJ 060060 1210</t>
  </si>
  <si>
    <t>CVJ 080080 0210</t>
  </si>
  <si>
    <t>CVJ 080080 1210</t>
  </si>
  <si>
    <t>CVJ 090060 0210</t>
  </si>
  <si>
    <t>CVJ 090060 1210</t>
  </si>
  <si>
    <t>CVJ 090090 0210</t>
  </si>
  <si>
    <t>CVJ 090090 1210</t>
  </si>
  <si>
    <t>CVJ 100100 0210</t>
  </si>
  <si>
    <t>CVJ 100100 1210</t>
  </si>
  <si>
    <t>CVJ 120090 0210</t>
  </si>
  <si>
    <t>CVJ 120090 1210</t>
  </si>
  <si>
    <t>CVJ 120120 0210</t>
  </si>
  <si>
    <t>CVJ 120120 1210</t>
  </si>
  <si>
    <t>CVJ 150100 0210</t>
  </si>
  <si>
    <t>CVJ 150100 1210</t>
  </si>
  <si>
    <t>CVJ 150150 0210</t>
  </si>
  <si>
    <t>CVJ 150150 1210</t>
  </si>
  <si>
    <t>GDL MK19 2166P1</t>
  </si>
  <si>
    <t>GDL MK19 2166P2</t>
  </si>
  <si>
    <t>GDL MK19 3166P1</t>
  </si>
  <si>
    <t>GDL MK19 3166P2</t>
  </si>
  <si>
    <t>GDL MK19 3366P1</t>
  </si>
  <si>
    <t>GDL MK19 3366P2</t>
  </si>
  <si>
    <t>GDL PK19 2166P1</t>
  </si>
  <si>
    <t>GDL PK19 2166P2</t>
  </si>
  <si>
    <t>GDL PK19 3166P1</t>
  </si>
  <si>
    <t>GDL PK19 3166P2</t>
  </si>
  <si>
    <t>GDL PK19 3366P1</t>
  </si>
  <si>
    <t>GDL PK19 3366P2</t>
  </si>
  <si>
    <t>GDL SK19 3366LP1</t>
  </si>
  <si>
    <t>GDL SK19 3366LP2</t>
  </si>
  <si>
    <t>GGL SK08 2070Q</t>
  </si>
  <si>
    <t>TCR 0K14 0010P2</t>
  </si>
  <si>
    <t>SSS CK02 0000S</t>
  </si>
  <si>
    <t>SSS CK04 0000S</t>
  </si>
  <si>
    <t>SSS CK06 0000S</t>
  </si>
  <si>
    <t>SSS FK04 0000S</t>
  </si>
  <si>
    <t>SSS FK06 0000S</t>
  </si>
  <si>
    <t>SSS FK08 0000S</t>
  </si>
  <si>
    <t>SSS MK04 0000S</t>
  </si>
  <si>
    <t>SSS MK06 0000S</t>
  </si>
  <si>
    <t>SSS MK08 0000S</t>
  </si>
  <si>
    <t>SSS MK10 0000S</t>
  </si>
  <si>
    <t>SSS MK12 0000S</t>
  </si>
  <si>
    <t>SSS PK06 0000S</t>
  </si>
  <si>
    <t>SSS PK08 0000S</t>
  </si>
  <si>
    <t>SSS PK10 0000S</t>
  </si>
  <si>
    <t>SSS SK06 0000S</t>
  </si>
  <si>
    <t>SSS SK08 0000S</t>
  </si>
  <si>
    <t>SSS SK10 0000S</t>
  </si>
  <si>
    <t>SSS UK04 0000S</t>
  </si>
  <si>
    <t>SSS UK08 0000S</t>
  </si>
  <si>
    <t>SSS UK10 0000S</t>
  </si>
  <si>
    <t>SSS YK21 0000S</t>
  </si>
  <si>
    <t>SSS YK23 0000S</t>
  </si>
  <si>
    <t>SSS YK33 0000S</t>
  </si>
  <si>
    <t>SSS YK35 0000S</t>
  </si>
  <si>
    <t>SSS YK43 0000S</t>
  </si>
  <si>
    <t>SSS YK45 0000S</t>
  </si>
  <si>
    <t>SSS YK47 0000S</t>
  </si>
  <si>
    <t>SSS YK65 0000S</t>
  </si>
  <si>
    <t>SSS YK67 0000S</t>
  </si>
  <si>
    <t>SSS YK85 0000S</t>
  </si>
  <si>
    <t>SSS YK87 0000S</t>
  </si>
  <si>
    <t>SSS YK89 0000S</t>
  </si>
  <si>
    <t>SSS YK97 0000S</t>
  </si>
  <si>
    <t>SSS YK99 0000S</t>
  </si>
  <si>
    <t>1. Meldung (1. April)</t>
  </si>
  <si>
    <t>2. Meldung (1. Juni)</t>
  </si>
  <si>
    <t>3. Meldung (1. August)</t>
  </si>
  <si>
    <t>4. Meldung (1. Oktober)</t>
  </si>
  <si>
    <t>Cold room windows are not relevant for bonus</t>
  </si>
  <si>
    <t>Kaltraumfenster sind nicht bonusrelevant</t>
  </si>
  <si>
    <t xml:space="preserve">Bestandsmenge fehlt </t>
  </si>
  <si>
    <t>CFJ 060060 2020</t>
  </si>
  <si>
    <t>CFJ 080080 2020</t>
  </si>
  <si>
    <t>CFJ 090060 2020</t>
  </si>
  <si>
    <t>CFJ 090090 2020</t>
  </si>
  <si>
    <t>CFJ 100100 2020</t>
  </si>
  <si>
    <t>CFJ 120090 2020</t>
  </si>
  <si>
    <t>CFJ 120120 2020</t>
  </si>
  <si>
    <t>CFJ 150100 2020</t>
  </si>
  <si>
    <t>CFJ 150150 2020</t>
  </si>
  <si>
    <t>CFU 060060 0020Q</t>
  </si>
  <si>
    <t>CFU 060060 0025Q</t>
  </si>
  <si>
    <t>CFU 080080 0020Q</t>
  </si>
  <si>
    <t>CFU 080080 0025Q</t>
  </si>
  <si>
    <t>CFU 090060 0020Q</t>
  </si>
  <si>
    <t>CFU 090060 0025Q</t>
  </si>
  <si>
    <t>CFU 090090 0020Q</t>
  </si>
  <si>
    <t>CFU 090090 0025Q</t>
  </si>
  <si>
    <t>CFU 100100 0020Q</t>
  </si>
  <si>
    <t>CFU 100100 0025Q</t>
  </si>
  <si>
    <t>CFU 120090 0020Q</t>
  </si>
  <si>
    <t>CFU 120090 0025Q</t>
  </si>
  <si>
    <t>CFU 120120 0020Q</t>
  </si>
  <si>
    <t>CFU 120120 0025Q</t>
  </si>
  <si>
    <t>CSJ 120120 1210</t>
  </si>
  <si>
    <t>CSJ 120120 1211</t>
  </si>
  <si>
    <t>CSJ 150100 1211</t>
  </si>
  <si>
    <t>CVJ 060060 2220</t>
  </si>
  <si>
    <t>CVJ 080080 2220</t>
  </si>
  <si>
    <t>CVJ 090060 2220</t>
  </si>
  <si>
    <t>CVJ 090090 2220</t>
  </si>
  <si>
    <t>CVJ 100100 2220</t>
  </si>
  <si>
    <t>CVJ 120090 2220</t>
  </si>
  <si>
    <t>CVJ 120120 2220</t>
  </si>
  <si>
    <t>CVJ 150100 2220</t>
  </si>
  <si>
    <t>CVJ 150150 2220</t>
  </si>
  <si>
    <t>CVU 060060 0220Q</t>
  </si>
  <si>
    <t>CVU 060060 0225Q</t>
  </si>
  <si>
    <t>CVU 080080 0220Q</t>
  </si>
  <si>
    <t>CVU 080080 0225Q</t>
  </si>
  <si>
    <t>CVU 090060 0220Q</t>
  </si>
  <si>
    <t>CVU 090060 0225Q</t>
  </si>
  <si>
    <t>CVU 090090 0220Q</t>
  </si>
  <si>
    <t>CVU 090090 0225Q</t>
  </si>
  <si>
    <t>CVU 100100 0220Q</t>
  </si>
  <si>
    <t>CVU 100100 0225Q</t>
  </si>
  <si>
    <t>CVU 120090 0220Q</t>
  </si>
  <si>
    <t>CVU 120090 0225Q</t>
  </si>
  <si>
    <t>CVU 120120 0220Q</t>
  </si>
  <si>
    <t>CVU 120120 0225Q</t>
  </si>
  <si>
    <t>GGLS FFKF06 2066</t>
  </si>
  <si>
    <t>GGLS FFKF06 2070</t>
  </si>
  <si>
    <t>GGLS FFKF08 2066</t>
  </si>
  <si>
    <t>GGLS FFKF08 2070</t>
  </si>
  <si>
    <t>GGU UK10 006621</t>
  </si>
  <si>
    <t>GGU UK10 006630</t>
  </si>
  <si>
    <t>GGU UK10 007021</t>
  </si>
  <si>
    <t>GGU UK10 007030</t>
  </si>
  <si>
    <t>VKU 0811 0081</t>
  </si>
  <si>
    <t>VKU 1011 0081</t>
  </si>
  <si>
    <t>VKU 1014 0081</t>
  </si>
  <si>
    <t>VKU Y33 0081</t>
  </si>
  <si>
    <t>VKU Y35 0081</t>
  </si>
  <si>
    <t>VKU Y43 0081</t>
  </si>
  <si>
    <t>VKU Y45 0081</t>
  </si>
  <si>
    <t>VKU Y47 0081</t>
  </si>
  <si>
    <t>VKU Y65 0081</t>
  </si>
  <si>
    <t>VKU Y67 0081</t>
  </si>
  <si>
    <t>VKU Y85 0081</t>
  </si>
  <si>
    <t>VKU Y87 0081</t>
  </si>
  <si>
    <t>VKU Y97 0081</t>
  </si>
  <si>
    <t>VU Y21 0081</t>
  </si>
  <si>
    <t>VU Y23 0081</t>
  </si>
  <si>
    <t>VU Y33 0081</t>
  </si>
  <si>
    <t>VU Y35 0081</t>
  </si>
  <si>
    <t>VU Y43 0081</t>
  </si>
  <si>
    <t>VU Y45 0081</t>
  </si>
  <si>
    <t>VU Y47 0081</t>
  </si>
  <si>
    <t>VU Y65 0081</t>
  </si>
  <si>
    <t>VU Y67 0081</t>
  </si>
  <si>
    <t>VU Y85 0081</t>
  </si>
  <si>
    <t>VU Y87 0081</t>
  </si>
  <si>
    <t>VU Y89 0081</t>
  </si>
  <si>
    <t>VU Y97 0081</t>
  </si>
  <si>
    <t>VU Y99 0081</t>
  </si>
  <si>
    <t>SSI MK04 0000S</t>
  </si>
  <si>
    <t>SSI MK06 0000S</t>
  </si>
  <si>
    <t>SSI MK08 0000S</t>
  </si>
  <si>
    <t>SSI MK10 0000S</t>
  </si>
  <si>
    <t>SSI PK06 0000S</t>
  </si>
  <si>
    <t>SSI PK08 0000S</t>
  </si>
  <si>
    <t>SSI PK10 0000S</t>
  </si>
  <si>
    <t>SSI SK06 0000S</t>
  </si>
  <si>
    <t>SSI SK08 0000S</t>
  </si>
  <si>
    <t>SSI SK10 0000S</t>
  </si>
  <si>
    <t>SSI UK04 0000S</t>
  </si>
  <si>
    <t>SSI UK08 0000S</t>
  </si>
  <si>
    <t>SSI UK10 0000S</t>
  </si>
  <si>
    <t>SSSS FFKF06 0000S</t>
  </si>
  <si>
    <t>SSSS FFKF08 0000S</t>
  </si>
  <si>
    <t>CFJ 200100 0010</t>
  </si>
  <si>
    <t>CFU 150100 0020Q</t>
  </si>
  <si>
    <t>CFU 150100 0025Q</t>
  </si>
  <si>
    <t>CFU 150150 0020Q</t>
  </si>
  <si>
    <t>CFU 150150 0025Q</t>
  </si>
  <si>
    <t>CFU 200100 0020Q</t>
  </si>
  <si>
    <t>CFU 200100 0025Q</t>
  </si>
  <si>
    <t>CVJ 200100 0210</t>
  </si>
  <si>
    <t>CVU 060060 0320Q</t>
  </si>
  <si>
    <t>CVU 060060 0325Q</t>
  </si>
  <si>
    <t>CVU 080080 0320Q</t>
  </si>
  <si>
    <t>CVU 080080 0325Q</t>
  </si>
  <si>
    <t>CVU 090060 0320Q</t>
  </si>
  <si>
    <t>CVU 090060 0325Q</t>
  </si>
  <si>
    <t>CVU 090090 0320Q</t>
  </si>
  <si>
    <t>CVU 090090 0325Q</t>
  </si>
  <si>
    <t>CVU 100100 0320Q</t>
  </si>
  <si>
    <t>CVU 100100 0325Q</t>
  </si>
  <si>
    <t>CVU 120090 0320Q</t>
  </si>
  <si>
    <t>CVU 120090 0325Q</t>
  </si>
  <si>
    <t>CVU 120120 0320Q</t>
  </si>
  <si>
    <t>CVU 120120 0325Q</t>
  </si>
  <si>
    <t>CVU 150100 0220Q</t>
  </si>
  <si>
    <t>CVU 150100 0225Q</t>
  </si>
  <si>
    <t>CVU 150100 0320Q</t>
  </si>
  <si>
    <t>CVU 150100 0325Q</t>
  </si>
  <si>
    <t>CVU 150150 0220Q</t>
  </si>
  <si>
    <t>CVU 150150 0225Q</t>
  </si>
  <si>
    <t>CVU 150150 0320Q</t>
  </si>
  <si>
    <t>CVU 150150 0325Q</t>
  </si>
  <si>
    <t>CVU 200100 0220Q</t>
  </si>
  <si>
    <t>CVU 200100 0225Q</t>
  </si>
  <si>
    <t>CVU 200100 0320Q</t>
  </si>
  <si>
    <t>CVU 200100 0325Q</t>
  </si>
  <si>
    <t>GGLS FFKF06 206630</t>
  </si>
  <si>
    <t>GGLS FFKF06 207030</t>
  </si>
  <si>
    <t>GGLS FFKF06 216630</t>
  </si>
  <si>
    <t>GGLS FFKF06 2170</t>
  </si>
  <si>
    <t>GGLS FFKF06 217030</t>
  </si>
  <si>
    <t>GGLS FFKF08 206630</t>
  </si>
  <si>
    <t>GGLS FFKF08 207030</t>
  </si>
  <si>
    <t>GGLS FFKF08 2166</t>
  </si>
  <si>
    <t>GGLS FFKF08 216630</t>
  </si>
  <si>
    <t>GGLS FFKF08 217030</t>
  </si>
  <si>
    <t>GIU FK34 0062</t>
  </si>
  <si>
    <t>GIU FK34 0066</t>
  </si>
  <si>
    <t>GIU FK34 0070</t>
  </si>
  <si>
    <t>GIU FK34 0162</t>
  </si>
  <si>
    <t>GIU FK34 0166</t>
  </si>
  <si>
    <t>GIU FK34 0170</t>
  </si>
  <si>
    <t>GIU FK34 0362</t>
  </si>
  <si>
    <t>GIU FK34 0366</t>
  </si>
  <si>
    <t>GIU FK34 0370</t>
  </si>
  <si>
    <t>GPLS FFKF06 2066</t>
  </si>
  <si>
    <t>GPLS FFKF06 2070</t>
  </si>
  <si>
    <t>GPLS FFKF06 2166</t>
  </si>
  <si>
    <t>GPLS FFKF06 2170</t>
  </si>
  <si>
    <t>GPLS FFKF08 2066</t>
  </si>
  <si>
    <t>GPLS FFKF08 2070</t>
  </si>
  <si>
    <t>GPLS FFKF08 2166</t>
  </si>
  <si>
    <t>GPLS FFKF08 2170</t>
  </si>
  <si>
    <t>SSI FK04 0000S</t>
  </si>
  <si>
    <t>SSI FK06 0000S</t>
  </si>
  <si>
    <t>SSI FK08 0000S</t>
  </si>
  <si>
    <t>SSLS FFKF06 0000S</t>
  </si>
  <si>
    <t>SSLS FFKF08 0000S</t>
  </si>
  <si>
    <t>CFU 150080 0020Q</t>
  </si>
  <si>
    <t>CFU 150080 0025Q</t>
  </si>
  <si>
    <t>CFU 150120 0020Q</t>
  </si>
  <si>
    <t>CFU 150120 0025Q</t>
  </si>
  <si>
    <t>CFU 200060 0020Q</t>
  </si>
  <si>
    <t>CFU 200060 0025Q</t>
  </si>
  <si>
    <t>CVU 150080 0220Q</t>
  </si>
  <si>
    <t>CVU 150080 0225Q</t>
  </si>
  <si>
    <t>CVU 150080 0320Q</t>
  </si>
  <si>
    <t>CVU 150080 0325Q</t>
  </si>
  <si>
    <t>CVU 150120 0220Q</t>
  </si>
  <si>
    <t>CVU 150120 0225Q</t>
  </si>
  <si>
    <t>CVU 150120 0320Q</t>
  </si>
  <si>
    <t>CVU 150120 0325Q</t>
  </si>
  <si>
    <t>CVU 200060 0220Q</t>
  </si>
  <si>
    <t>CVU 200060 0225Q</t>
  </si>
  <si>
    <t>CVU 200060 0320Q</t>
  </si>
  <si>
    <t>CVU 200060 0325Q</t>
  </si>
  <si>
    <t>GGL MK12 206621</t>
  </si>
  <si>
    <t>GGL CK02 2084</t>
  </si>
  <si>
    <t>GGL CK02 208421</t>
  </si>
  <si>
    <t>GGL CK02 208430</t>
  </si>
  <si>
    <t>GGL CK02 2184</t>
  </si>
  <si>
    <t>GGL CK02 218421</t>
  </si>
  <si>
    <t>GGL CK02 218430</t>
  </si>
  <si>
    <t>GGL CK02 2384</t>
  </si>
  <si>
    <t>GGL CK02 238430</t>
  </si>
  <si>
    <t>GGL CK02 3084</t>
  </si>
  <si>
    <t>GGL CK02 308421</t>
  </si>
  <si>
    <t>GGL CK02 308430</t>
  </si>
  <si>
    <t>GGL CK02 3184</t>
  </si>
  <si>
    <t>GGL CK02 318421</t>
  </si>
  <si>
    <t>GGL CK02 318430</t>
  </si>
  <si>
    <t>GGL CK02 3384</t>
  </si>
  <si>
    <t>GGL CK02 338430</t>
  </si>
  <si>
    <t>GGL CK04 2084</t>
  </si>
  <si>
    <t>GGL CK04 208421</t>
  </si>
  <si>
    <t>GGL CK04 208430</t>
  </si>
  <si>
    <t>GGL CK04 2184</t>
  </si>
  <si>
    <t>GGL CK04 218421</t>
  </si>
  <si>
    <t>GGL CK04 218430</t>
  </si>
  <si>
    <t>GGL CK04 2384</t>
  </si>
  <si>
    <t>GGL CK04 238430</t>
  </si>
  <si>
    <t>GGL CK04 3084</t>
  </si>
  <si>
    <t>GGL CK04 308421</t>
  </si>
  <si>
    <t>GGL CK04 308430</t>
  </si>
  <si>
    <t>GGL CK04 3184</t>
  </si>
  <si>
    <t>GGL CK04 318421</t>
  </si>
  <si>
    <t>GGL CK04 318430</t>
  </si>
  <si>
    <t>GGL CK04 3384</t>
  </si>
  <si>
    <t>GGL CK04 338430</t>
  </si>
  <si>
    <t>GGL CK06 2084</t>
  </si>
  <si>
    <t>GGL CK06 208421</t>
  </si>
  <si>
    <t>GGL CK06 208430</t>
  </si>
  <si>
    <t>GGL CK06 2184</t>
  </si>
  <si>
    <t>GGL CK06 218421</t>
  </si>
  <si>
    <t>GGL CK06 218430</t>
  </si>
  <si>
    <t>GGL CK06 2384</t>
  </si>
  <si>
    <t>GGL CK06 238430</t>
  </si>
  <si>
    <t>GGL CK06 3084</t>
  </si>
  <si>
    <t>GGL CK06 308421</t>
  </si>
  <si>
    <t>GGL CK06 308430</t>
  </si>
  <si>
    <t>GGL CK06 3184</t>
  </si>
  <si>
    <t>GGL CK06 318421</t>
  </si>
  <si>
    <t>GGL CK06 318430</t>
  </si>
  <si>
    <t>GGL CK06 3384</t>
  </si>
  <si>
    <t>GGL FK04 2084</t>
  </si>
  <si>
    <t>GGL FK04 208421</t>
  </si>
  <si>
    <t>GGL FK04 208430</t>
  </si>
  <si>
    <t>GGL FK04 2184</t>
  </si>
  <si>
    <t>GGL FK04 218421</t>
  </si>
  <si>
    <t>GGL FK04 2384</t>
  </si>
  <si>
    <t>GGL FK04 3084</t>
  </si>
  <si>
    <t>GGL FK04 308421</t>
  </si>
  <si>
    <t>GGL FK04 308430</t>
  </si>
  <si>
    <t>GGL FK04 3184</t>
  </si>
  <si>
    <t>GGL FK04 3384</t>
  </si>
  <si>
    <t>GGL FK06 2084</t>
  </si>
  <si>
    <t>GGL FK06 208421</t>
  </si>
  <si>
    <t>GGL FK06 208430</t>
  </si>
  <si>
    <t>GGL FK06 2184</t>
  </si>
  <si>
    <t>GGL FK06 218421</t>
  </si>
  <si>
    <t>GGL FK06 218430</t>
  </si>
  <si>
    <t>GGL FK06 2384</t>
  </si>
  <si>
    <t>GGL FK06 238430</t>
  </si>
  <si>
    <t>GGL FK06 3084</t>
  </si>
  <si>
    <t>GGL FK06 308421</t>
  </si>
  <si>
    <t>GGL FK06 308430</t>
  </si>
  <si>
    <t>GGL FK06 3184</t>
  </si>
  <si>
    <t>GGL FK06 318421</t>
  </si>
  <si>
    <t>GGL FK06 318430</t>
  </si>
  <si>
    <t>GGL FK06 3384</t>
  </si>
  <si>
    <t>GGL FK08 2084</t>
  </si>
  <si>
    <t>GGL FK08 208421</t>
  </si>
  <si>
    <t>GGL FK08 208430</t>
  </si>
  <si>
    <t>GGL FK08 2184</t>
  </si>
  <si>
    <t>GGL FK08 218421</t>
  </si>
  <si>
    <t>GGL FK08 218430</t>
  </si>
  <si>
    <t>GGL FK08 2384</t>
  </si>
  <si>
    <t>GGL FK08 238430</t>
  </si>
  <si>
    <t>GGL FK08 3084</t>
  </si>
  <si>
    <t>GGL FK08 308421</t>
  </si>
  <si>
    <t>GGL FK08 308430</t>
  </si>
  <si>
    <t>GGL FK08 3184</t>
  </si>
  <si>
    <t>GGL MK04 2084</t>
  </si>
  <si>
    <t>GGL MK04 208421</t>
  </si>
  <si>
    <t>GGL MK04 208430</t>
  </si>
  <si>
    <t>GGL MK04 2184</t>
  </si>
  <si>
    <t>GGL MK04 218421</t>
  </si>
  <si>
    <t>GGL MK04 218430</t>
  </si>
  <si>
    <t>GGL MK04 2384</t>
  </si>
  <si>
    <t>GGL MK04 238430</t>
  </si>
  <si>
    <t>GGL MK04 3084</t>
  </si>
  <si>
    <t>GGL MK04 308421</t>
  </si>
  <si>
    <t>GGL MK04 308430</t>
  </si>
  <si>
    <t>GGL MK04 3184</t>
  </si>
  <si>
    <t>GGL MK04 318421</t>
  </si>
  <si>
    <t>GGL MK04 318430</t>
  </si>
  <si>
    <t>GGL MK04 3384</t>
  </si>
  <si>
    <t>GGL MK04 338430</t>
  </si>
  <si>
    <t>GGL MK06 2084</t>
  </si>
  <si>
    <t>GGL MK06 208421</t>
  </si>
  <si>
    <t>GGL MK06 208430</t>
  </si>
  <si>
    <t>GGL MK06 2184</t>
  </si>
  <si>
    <t>GGL MK06 218421</t>
  </si>
  <si>
    <t>GGL MK06 218430</t>
  </si>
  <si>
    <t>GGL MK06 2384</t>
  </si>
  <si>
    <t>GGL MK06 238430</t>
  </si>
  <si>
    <t>GGL MK06 3084</t>
  </si>
  <si>
    <t>GGL MK06 308421</t>
  </si>
  <si>
    <t>GGL MK06 308430</t>
  </si>
  <si>
    <t>GGL MK06 3184</t>
  </si>
  <si>
    <t>GGL MK06 318421</t>
  </si>
  <si>
    <t>GGL MK06 318430</t>
  </si>
  <si>
    <t>GGL MK06 3384</t>
  </si>
  <si>
    <t>GGL MK08 2084</t>
  </si>
  <si>
    <t>GGL MK08 208421</t>
  </si>
  <si>
    <t>GGL MK08 208430</t>
  </si>
  <si>
    <t>GGL MK08 2184</t>
  </si>
  <si>
    <t>GGL MK08 218421</t>
  </si>
  <si>
    <t>GGL MK08 218430</t>
  </si>
  <si>
    <t>GGL MK08 2384</t>
  </si>
  <si>
    <t>GGL MK08 238430</t>
  </si>
  <si>
    <t>GGL MK08 3084</t>
  </si>
  <si>
    <t>GGL MK08 308421</t>
  </si>
  <si>
    <t>GGL MK08 308430</t>
  </si>
  <si>
    <t>GGL MK08 3184</t>
  </si>
  <si>
    <t>GGL MK08 318421</t>
  </si>
  <si>
    <t>GGL MK08 318430</t>
  </si>
  <si>
    <t>GGL MK08 3384</t>
  </si>
  <si>
    <t>GGL MK08 338430</t>
  </si>
  <si>
    <t>GGL MK10 2084</t>
  </si>
  <si>
    <t>GGL MK10 208421</t>
  </si>
  <si>
    <t>GGL MK10 208430</t>
  </si>
  <si>
    <t>GGL MK10 2184</t>
  </si>
  <si>
    <t>GGL MK10 218421</t>
  </si>
  <si>
    <t>GGL MK10 218430</t>
  </si>
  <si>
    <t>GGL MK10 2384</t>
  </si>
  <si>
    <t>GGL MK10 238430</t>
  </si>
  <si>
    <t>GGL MK10 3084</t>
  </si>
  <si>
    <t>GGL MK10 308421</t>
  </si>
  <si>
    <t>GGL MK10 308430</t>
  </si>
  <si>
    <t>GGL MK10 3184</t>
  </si>
  <si>
    <t>GGL MK12 2084</t>
  </si>
  <si>
    <t>GGL MK12 208421</t>
  </si>
  <si>
    <t>GGL MK12 3084</t>
  </si>
  <si>
    <t>GGL PK06 2084</t>
  </si>
  <si>
    <t>GGL PK06 208421</t>
  </si>
  <si>
    <t>GGL PK06 208430</t>
  </si>
  <si>
    <t>GGL PK06 2184</t>
  </si>
  <si>
    <t>GGL PK06 218421</t>
  </si>
  <si>
    <t>GGL PK06 2384</t>
  </si>
  <si>
    <t>GGL PK06 3084</t>
  </si>
  <si>
    <t>GGL PK06 308421</t>
  </si>
  <si>
    <t>GGL PK06 308430</t>
  </si>
  <si>
    <t>GGL PK06 3184</t>
  </si>
  <si>
    <t>GGL PK06 318421</t>
  </si>
  <si>
    <t>GGL PK06 318430</t>
  </si>
  <si>
    <t>GGL PK08 2084</t>
  </si>
  <si>
    <t>GGL PK08 208421</t>
  </si>
  <si>
    <t>GGL PK08 208430</t>
  </si>
  <si>
    <t>GGL PK08 2184</t>
  </si>
  <si>
    <t>GGL PK08 218421</t>
  </si>
  <si>
    <t>GGL PK08 2384</t>
  </si>
  <si>
    <t>GGL PK08 3084</t>
  </si>
  <si>
    <t>GGL PK08 308421</t>
  </si>
  <si>
    <t>GGL PK08 308430</t>
  </si>
  <si>
    <t>GGL PK08 3184</t>
  </si>
  <si>
    <t>GGL PK10 2084</t>
  </si>
  <si>
    <t>GGL PK10 208421</t>
  </si>
  <si>
    <t>GGL PK10 208430</t>
  </si>
  <si>
    <t>GGL PK10 2184</t>
  </si>
  <si>
    <t>GGL PK10 218421</t>
  </si>
  <si>
    <t>GGL PK10 218430</t>
  </si>
  <si>
    <t>GGL PK10 2384</t>
  </si>
  <si>
    <t>GGL PK10 238430</t>
  </si>
  <si>
    <t>GGL PK10 3084</t>
  </si>
  <si>
    <t>GGL PK10 308421</t>
  </si>
  <si>
    <t>GGL PK10 308430</t>
  </si>
  <si>
    <t>GGL PK10 3184</t>
  </si>
  <si>
    <t>GGL PK10 318421</t>
  </si>
  <si>
    <t>GGL PK10 318430</t>
  </si>
  <si>
    <t>GGL PK10 3384</t>
  </si>
  <si>
    <t>GGL SK06 2084</t>
  </si>
  <si>
    <t>GGL SK06 208421</t>
  </si>
  <si>
    <t>GGL SK06 208430</t>
  </si>
  <si>
    <t>GGL SK06 2184</t>
  </si>
  <si>
    <t>GGL SK06 218421</t>
  </si>
  <si>
    <t>GGL SK06 218430</t>
  </si>
  <si>
    <t>GGL SK06 2384</t>
  </si>
  <si>
    <t>GGL SK06 238430</t>
  </si>
  <si>
    <t>GGL SK06 3084</t>
  </si>
  <si>
    <t>GGL SK06 308421</t>
  </si>
  <si>
    <t>GGL SK06 308430</t>
  </si>
  <si>
    <t>GGL SK06 3184</t>
  </si>
  <si>
    <t>GGL SK06 318421</t>
  </si>
  <si>
    <t>GGL SK06 318430</t>
  </si>
  <si>
    <t>GGL SK08 2084</t>
  </si>
  <si>
    <t>GGL SK08 208421</t>
  </si>
  <si>
    <t>GGL SK08 208430</t>
  </si>
  <si>
    <t>GGL SK08 2184</t>
  </si>
  <si>
    <t>GGL SK08 218421</t>
  </si>
  <si>
    <t>GGL SK08 2384</t>
  </si>
  <si>
    <t>GGL SK08 3084</t>
  </si>
  <si>
    <t>GGL SK08 308421</t>
  </si>
  <si>
    <t>GGL SK08 308430</t>
  </si>
  <si>
    <t>GGL SK08 3184</t>
  </si>
  <si>
    <t>GGL SK08 318421</t>
  </si>
  <si>
    <t>GGL SK10 2084</t>
  </si>
  <si>
    <t>GGL SK10 208421</t>
  </si>
  <si>
    <t>GGL SK10 208430</t>
  </si>
  <si>
    <t>GGL SK10 2184</t>
  </si>
  <si>
    <t>GGL SK10 218421</t>
  </si>
  <si>
    <t>GGL SK10 2384</t>
  </si>
  <si>
    <t>GGL SK10 3084</t>
  </si>
  <si>
    <t>GGL SK10 308421</t>
  </si>
  <si>
    <t>GGL SK10 308430</t>
  </si>
  <si>
    <t>GGL SK10 3184</t>
  </si>
  <si>
    <t>GGL SK10 318421</t>
  </si>
  <si>
    <t>GGL UK04 2084</t>
  </si>
  <si>
    <t>GGL UK04 208421</t>
  </si>
  <si>
    <t>GGL UK04 208430</t>
  </si>
  <si>
    <t>GGL UK04 2184</t>
  </si>
  <si>
    <t>GGL UK04 218421</t>
  </si>
  <si>
    <t>GGL UK04 218430</t>
  </si>
  <si>
    <t>GGL UK04 2384</t>
  </si>
  <si>
    <t>GGL UK04 238430</t>
  </si>
  <si>
    <t>GGL UK04 3084</t>
  </si>
  <si>
    <t>GGL UK04 308421</t>
  </si>
  <si>
    <t>GGL UK04 308430</t>
  </si>
  <si>
    <t>GGL UK04 3184</t>
  </si>
  <si>
    <t>GGL UK04 318421</t>
  </si>
  <si>
    <t>GGL UK04 318430</t>
  </si>
  <si>
    <t>GGL UK04 338430</t>
  </si>
  <si>
    <t>GGL UK08 2084</t>
  </si>
  <si>
    <t>GGL UK08 208421</t>
  </si>
  <si>
    <t>GGL UK08 208430</t>
  </si>
  <si>
    <t>GGL UK08 2184</t>
  </si>
  <si>
    <t>GGL UK08 218421</t>
  </si>
  <si>
    <t>GGL UK08 218430</t>
  </si>
  <si>
    <t>GGL UK08 2384</t>
  </si>
  <si>
    <t>GGL UK08 238430</t>
  </si>
  <si>
    <t>GGL UK08 3084</t>
  </si>
  <si>
    <t>GGL UK08 308421</t>
  </si>
  <si>
    <t>GGL UK08 308430</t>
  </si>
  <si>
    <t>GGL UK08 3184</t>
  </si>
  <si>
    <t>GGL UK08 318421</t>
  </si>
  <si>
    <t>GGL UK08 318430</t>
  </si>
  <si>
    <t>GGL UK08 3384</t>
  </si>
  <si>
    <t>GGL UK10 2084</t>
  </si>
  <si>
    <t>GGL UK10 208421</t>
  </si>
  <si>
    <t>GGL UK10 208430</t>
  </si>
  <si>
    <t>GGL UK10 2184</t>
  </si>
  <si>
    <t>GGL UK10 218421</t>
  </si>
  <si>
    <t>GGL UK10 2384</t>
  </si>
  <si>
    <t>GGL UK10 3084</t>
  </si>
  <si>
    <t>GGL UK10 308421</t>
  </si>
  <si>
    <t>GGL UK10 308430</t>
  </si>
  <si>
    <t>GGL UK10 3184</t>
  </si>
  <si>
    <t>GGL UK10 318421</t>
  </si>
  <si>
    <t>GGU CK02 0084</t>
  </si>
  <si>
    <t>GGU CK02 008421</t>
  </si>
  <si>
    <t>GGU CK02 008430</t>
  </si>
  <si>
    <t>GGU CK02 0184</t>
  </si>
  <si>
    <t>GGU CK02 018421</t>
  </si>
  <si>
    <t>GGU CK02 018430</t>
  </si>
  <si>
    <t>GGU CK02 0384</t>
  </si>
  <si>
    <t>GGU CK02 038421</t>
  </si>
  <si>
    <t>GGU CK02 038430</t>
  </si>
  <si>
    <t>GGU CK04 0084</t>
  </si>
  <si>
    <t>GGU CK04 008421</t>
  </si>
  <si>
    <t>GGU CK04 008430</t>
  </si>
  <si>
    <t>GGU CK04 0184</t>
  </si>
  <si>
    <t>GGU CK04 018421</t>
  </si>
  <si>
    <t>GGU CK04 018430</t>
  </si>
  <si>
    <t>GGU CK04 0384</t>
  </si>
  <si>
    <t>GGU CK04 038421</t>
  </si>
  <si>
    <t>GGU CK04 038430</t>
  </si>
  <si>
    <t>GGU CK06 0084</t>
  </si>
  <si>
    <t>GGU CK06 008421</t>
  </si>
  <si>
    <t>GGU CK06 008430</t>
  </si>
  <si>
    <t>GGU CK06 0184</t>
  </si>
  <si>
    <t>GGU CK06 018421</t>
  </si>
  <si>
    <t>GGU CK06 018430</t>
  </si>
  <si>
    <t>GGU CK06 0384</t>
  </si>
  <si>
    <t>GGU CK06 038421</t>
  </si>
  <si>
    <t>GGU CK06 038430</t>
  </si>
  <si>
    <t>GGU FK04 0084</t>
  </si>
  <si>
    <t>GGU FK04 008421</t>
  </si>
  <si>
    <t>GGU FK04 008430</t>
  </si>
  <si>
    <t>GGU FK04 0184</t>
  </si>
  <si>
    <t>GGU FK04 018421</t>
  </si>
  <si>
    <t>GGU FK04 0384</t>
  </si>
  <si>
    <t>GGU FK06 0084</t>
  </si>
  <si>
    <t>GGU FK06 008421</t>
  </si>
  <si>
    <t>GGU FK06 008430</t>
  </si>
  <si>
    <t>GGU FK06 0184</t>
  </si>
  <si>
    <t>GGU FK06 018421</t>
  </si>
  <si>
    <t>GGU FK06 018430</t>
  </si>
  <si>
    <t>GGU FK06 0384</t>
  </si>
  <si>
    <t>GGU FK06 038421</t>
  </si>
  <si>
    <t>GGU FK06 038430</t>
  </si>
  <si>
    <t>GGU FK08 0084</t>
  </si>
  <si>
    <t>GGU FK08 008421</t>
  </si>
  <si>
    <t>GGU FK08 008430</t>
  </si>
  <si>
    <t>GGU FK08 0184</t>
  </si>
  <si>
    <t>GGU FK08 018421</t>
  </si>
  <si>
    <t>GGU FK08 018430</t>
  </si>
  <si>
    <t>GGU FK08 0384</t>
  </si>
  <si>
    <t>GGU FK08 038421</t>
  </si>
  <si>
    <t>GGU FK08 038430</t>
  </si>
  <si>
    <t>GGU MK04 0084</t>
  </si>
  <si>
    <t>GGU MK04 008421</t>
  </si>
  <si>
    <t>GGU MK04 008430</t>
  </si>
  <si>
    <t>GGU MK04 0184</t>
  </si>
  <si>
    <t>GGU MK04 018421</t>
  </si>
  <si>
    <t>GGU MK04 018430</t>
  </si>
  <si>
    <t>GGU MK04 0384</t>
  </si>
  <si>
    <t>GGU MK04 038421</t>
  </si>
  <si>
    <t>GGU MK04 038430</t>
  </si>
  <si>
    <t>GGU MK06 0084</t>
  </si>
  <si>
    <t>GGU MK06 008421</t>
  </si>
  <si>
    <t>GGU MK06 008430</t>
  </si>
  <si>
    <t>GGU MK06 0184</t>
  </si>
  <si>
    <t>GGU MK06 018421</t>
  </si>
  <si>
    <t>GGU MK06 018430</t>
  </si>
  <si>
    <t>GGU MK06 0384</t>
  </si>
  <si>
    <t>GGU MK06 038421</t>
  </si>
  <si>
    <t>GGU MK06 038430</t>
  </si>
  <si>
    <t>GGU MK08 0084</t>
  </si>
  <si>
    <t>GGU MK08 008421</t>
  </si>
  <si>
    <t>GGU MK08 008430</t>
  </si>
  <si>
    <t>GGU MK08 0184</t>
  </si>
  <si>
    <t>GGU MK08 018421</t>
  </si>
  <si>
    <t>GGU MK08 018430</t>
  </si>
  <si>
    <t>GGU MK08 0384</t>
  </si>
  <si>
    <t>GGU MK08 038421</t>
  </si>
  <si>
    <t>GGU MK08 038430</t>
  </si>
  <si>
    <t>GGU MK10 0084</t>
  </si>
  <si>
    <t>GGU MK10 008421</t>
  </si>
  <si>
    <t>GGU MK10 008430</t>
  </si>
  <si>
    <t>GGU MK10 0184</t>
  </si>
  <si>
    <t>GGU MK10 018421</t>
  </si>
  <si>
    <t>GGU MK10 018430</t>
  </si>
  <si>
    <t>GGU MK10 0384</t>
  </si>
  <si>
    <t>GGU MK10 038421</t>
  </si>
  <si>
    <t>GGU MK10 038430</t>
  </si>
  <si>
    <t>GGU PK06 0084</t>
  </si>
  <si>
    <t>GGU PK06 008421</t>
  </si>
  <si>
    <t>GGU PK06 008430</t>
  </si>
  <si>
    <t>GGU PK06 0184</t>
  </si>
  <si>
    <t>GGU PK06 018421</t>
  </si>
  <si>
    <t>GGU PK06 0384</t>
  </si>
  <si>
    <t>GGU PK08 0084</t>
  </si>
  <si>
    <t>GGU PK08 008421</t>
  </si>
  <si>
    <t>GGU PK08 008430</t>
  </si>
  <si>
    <t>GGU PK08 0184</t>
  </si>
  <si>
    <t>GGU PK08 018421</t>
  </si>
  <si>
    <t>GGU PK08 0384</t>
  </si>
  <si>
    <t>GGU PK10 0084</t>
  </si>
  <si>
    <t>GGU PK10 008421</t>
  </si>
  <si>
    <t>GGU PK10 008430</t>
  </si>
  <si>
    <t>GGU PK10 0184</t>
  </si>
  <si>
    <t>GGU PK10 018421</t>
  </si>
  <si>
    <t>GGU PK10 018430</t>
  </si>
  <si>
    <t>GGU PK10 0384</t>
  </si>
  <si>
    <t>GGU PK10 038421</t>
  </si>
  <si>
    <t>GGU PK10 038430</t>
  </si>
  <si>
    <t>GGU SK06 0084</t>
  </si>
  <si>
    <t>GGU SK06 008421</t>
  </si>
  <si>
    <t>GGU SK06 008430</t>
  </si>
  <si>
    <t>GGU SK06 0184</t>
  </si>
  <si>
    <t>GGU SK06 018421</t>
  </si>
  <si>
    <t>GGU SK06 018430</t>
  </si>
  <si>
    <t>GGU SK06 0384</t>
  </si>
  <si>
    <t>GGU SK06 038421</t>
  </si>
  <si>
    <t>GGU SK06 038430</t>
  </si>
  <si>
    <t>GGU SK08 0084</t>
  </si>
  <si>
    <t>GGU SK08 008421</t>
  </si>
  <si>
    <t>GGU SK08 008430</t>
  </si>
  <si>
    <t>GGU SK08 0184</t>
  </si>
  <si>
    <t>GGU SK08 018421</t>
  </si>
  <si>
    <t>GGU SK08 0384</t>
  </si>
  <si>
    <t>GGU SK10 0084</t>
  </si>
  <si>
    <t>GGU SK10 008421</t>
  </si>
  <si>
    <t>GGU SK10 008430</t>
  </si>
  <si>
    <t>GGU SK10 0184</t>
  </si>
  <si>
    <t>GGU SK10 018421</t>
  </si>
  <si>
    <t>GGU SK10 018430</t>
  </si>
  <si>
    <t>GGU SK10 0384</t>
  </si>
  <si>
    <t>GGU SK10 038421</t>
  </si>
  <si>
    <t>GGU SK10 038430</t>
  </si>
  <si>
    <t>GGU UK04 0084</t>
  </si>
  <si>
    <t>GGU UK04 008421</t>
  </si>
  <si>
    <t>GGU UK04 008430</t>
  </si>
  <si>
    <t>GGU UK04 0184</t>
  </si>
  <si>
    <t>GGU UK04 018421</t>
  </si>
  <si>
    <t>GGU UK04 018430</t>
  </si>
  <si>
    <t>GGU UK04 0384</t>
  </si>
  <si>
    <t>GGU UK04 038421</t>
  </si>
  <si>
    <t>GGU UK04 038430</t>
  </si>
  <si>
    <t>GGU UK08 0084</t>
  </si>
  <si>
    <t>GGU UK08 008421</t>
  </si>
  <si>
    <t>GGU UK08 008430</t>
  </si>
  <si>
    <t>GGU UK08 0184</t>
  </si>
  <si>
    <t>GGU UK08 018421</t>
  </si>
  <si>
    <t>GGU UK08 018430</t>
  </si>
  <si>
    <t>GGU UK08 0384</t>
  </si>
  <si>
    <t>GGU UK08 038421</t>
  </si>
  <si>
    <t>GGU UK08 038430</t>
  </si>
  <si>
    <t>GGU UK10 0084</t>
  </si>
  <si>
    <t>GGU UK10 008421</t>
  </si>
  <si>
    <t>GGU UK10 008430</t>
  </si>
  <si>
    <t>GGU UK10 0184</t>
  </si>
  <si>
    <t>GGU UK10 018421</t>
  </si>
  <si>
    <t>GGU UK10 018430</t>
  </si>
  <si>
    <t>GGU UK10 0384</t>
  </si>
  <si>
    <t>GGU UK10 038421</t>
  </si>
  <si>
    <t>GGU UK10 038430</t>
  </si>
  <si>
    <t>GIL MK34 2084</t>
  </si>
  <si>
    <t>GIL MK34 2184</t>
  </si>
  <si>
    <t>GIL MK34 2384</t>
  </si>
  <si>
    <t>GIL MK34 3084</t>
  </si>
  <si>
    <t>GIL MK34 3184</t>
  </si>
  <si>
    <t>GIL MK34 3384</t>
  </si>
  <si>
    <t>GIL PK34 2084</t>
  </si>
  <si>
    <t>GIL PK34 2184</t>
  </si>
  <si>
    <t>GIL PK34 2384</t>
  </si>
  <si>
    <t>GIL PK34 3084</t>
  </si>
  <si>
    <t>GIL PK34 3184</t>
  </si>
  <si>
    <t>GIL PK34 3384</t>
  </si>
  <si>
    <t>GIL SK34 2084</t>
  </si>
  <si>
    <t>GIL SK34 2184</t>
  </si>
  <si>
    <t>GIL SK34 2384</t>
  </si>
  <si>
    <t>GIL SK34 3084</t>
  </si>
  <si>
    <t>GIL SK34 3184</t>
  </si>
  <si>
    <t>GIL SK34 3384</t>
  </si>
  <si>
    <t>GIL UK34 2084</t>
  </si>
  <si>
    <t>GIL UK34 2184</t>
  </si>
  <si>
    <t>GIL UK34 2384</t>
  </si>
  <si>
    <t>GIL UK34 3084</t>
  </si>
  <si>
    <t>GIL UK34 3184</t>
  </si>
  <si>
    <t>GIL UK34 3384</t>
  </si>
  <si>
    <t>GIU FK34 0084</t>
  </si>
  <si>
    <t>GIU FK34 0184</t>
  </si>
  <si>
    <t>GIU FK34 0384</t>
  </si>
  <si>
    <t>GIU MK34 0084</t>
  </si>
  <si>
    <t>GIU MK34 0184</t>
  </si>
  <si>
    <t>GIU MK34 0384</t>
  </si>
  <si>
    <t>GIU PK34 0084</t>
  </si>
  <si>
    <t>GIU PK34 0184</t>
  </si>
  <si>
    <t>GIU PK34 0384</t>
  </si>
  <si>
    <t>GIU SK34 0084</t>
  </si>
  <si>
    <t>GIU SK34 0184</t>
  </si>
  <si>
    <t>GIU SK34 0384</t>
  </si>
  <si>
    <t>GIU UK34 0084</t>
  </si>
  <si>
    <t>GIU UK34 0184</t>
  </si>
  <si>
    <t>GIU UK34 0384</t>
  </si>
  <si>
    <t>GPL CK04 2084</t>
  </si>
  <si>
    <t>GPL CK04 2184</t>
  </si>
  <si>
    <t>GPL CK04 2384</t>
  </si>
  <si>
    <t>GPL CK04 3084</t>
  </si>
  <si>
    <t>GPL CK04 3184</t>
  </si>
  <si>
    <t>GPL CK04 3384</t>
  </si>
  <si>
    <t>GPL CK06 2084</t>
  </si>
  <si>
    <t>GPL CK06 2184</t>
  </si>
  <si>
    <t>GPL CK06 2384</t>
  </si>
  <si>
    <t>GPL CK06 3084</t>
  </si>
  <si>
    <t>GPL CK06 3184</t>
  </si>
  <si>
    <t>GPL CK06 3384</t>
  </si>
  <si>
    <t>GPL FK06 2084</t>
  </si>
  <si>
    <t>GPL FK06 2184</t>
  </si>
  <si>
    <t>GPL FK06 2384</t>
  </si>
  <si>
    <t>GPL FK06 3084</t>
  </si>
  <si>
    <t>GPL FK06 3184</t>
  </si>
  <si>
    <t>GPL FK08 2084</t>
  </si>
  <si>
    <t>GPL FK08 2184</t>
  </si>
  <si>
    <t>GPL FK08 2384</t>
  </si>
  <si>
    <t>GPL FK08 3084</t>
  </si>
  <si>
    <t>GPL FK08 3184</t>
  </si>
  <si>
    <t>GPL MK04 2084</t>
  </si>
  <si>
    <t>GPL MK04 2184</t>
  </si>
  <si>
    <t>GPL MK04 2384</t>
  </si>
  <si>
    <t>GPL MK04 3084</t>
  </si>
  <si>
    <t>GPL MK04 3184</t>
  </si>
  <si>
    <t>GPL MK04 3384</t>
  </si>
  <si>
    <t>GPL MK06 2084</t>
  </si>
  <si>
    <t>GPL MK06 2184</t>
  </si>
  <si>
    <t>GPL MK06 2384</t>
  </si>
  <si>
    <t>GPL MK06 3084</t>
  </si>
  <si>
    <t>GPL MK06 3184</t>
  </si>
  <si>
    <t>GPL MK06 3384</t>
  </si>
  <si>
    <t>GPL MK08 2084</t>
  </si>
  <si>
    <t>GPL MK08 2184</t>
  </si>
  <si>
    <t>GPL MK08 2384</t>
  </si>
  <si>
    <t>GPL MK08 3084</t>
  </si>
  <si>
    <t>GPL MK08 3184</t>
  </si>
  <si>
    <t>GPL MK08 3384</t>
  </si>
  <si>
    <t>GPL MK10 2084</t>
  </si>
  <si>
    <t>GPL MK10 2184</t>
  </si>
  <si>
    <t>GPL MK10 2384</t>
  </si>
  <si>
    <t>GPL MK10 3084</t>
  </si>
  <si>
    <t>GPL MK10 3184</t>
  </si>
  <si>
    <t>GPL PK06 2084</t>
  </si>
  <si>
    <t>GPL PK06 2184</t>
  </si>
  <si>
    <t>GPL PK06 2384</t>
  </si>
  <si>
    <t>GPL PK06 3084</t>
  </si>
  <si>
    <t>GPL PK06 3184</t>
  </si>
  <si>
    <t>GPL PK08 2084</t>
  </si>
  <si>
    <t>GPL PK08 2184</t>
  </si>
  <si>
    <t>GPL PK08 2384</t>
  </si>
  <si>
    <t>GPL PK08 3084</t>
  </si>
  <si>
    <t>GPL PK08 3184</t>
  </si>
  <si>
    <t>GPL PK10 2084</t>
  </si>
  <si>
    <t>GPL PK10 2184</t>
  </si>
  <si>
    <t>GPL PK10 2384</t>
  </si>
  <si>
    <t>GPL PK10 3084</t>
  </si>
  <si>
    <t>GPL PK10 3184</t>
  </si>
  <si>
    <t>GPL SK06 2084</t>
  </si>
  <si>
    <t>GPL SK06 2184</t>
  </si>
  <si>
    <t>GPL SK06 2384</t>
  </si>
  <si>
    <t>GPL SK06 3084</t>
  </si>
  <si>
    <t>GPL SK06 3184</t>
  </si>
  <si>
    <t>GPL SK06 3384</t>
  </si>
  <si>
    <t>GPL SK08 2084</t>
  </si>
  <si>
    <t>GPL SK08 2184</t>
  </si>
  <si>
    <t>GPL SK08 2384</t>
  </si>
  <si>
    <t>GPL SK08 3084</t>
  </si>
  <si>
    <t>GPL SK08 3184</t>
  </si>
  <si>
    <t>GPL SK10 2084</t>
  </si>
  <si>
    <t>GPL SK10 3084</t>
  </si>
  <si>
    <t>GPL UK04 2084</t>
  </si>
  <si>
    <t>GPL UK04 2184</t>
  </si>
  <si>
    <t>GPL UK04 2384</t>
  </si>
  <si>
    <t>GPL UK04 3084</t>
  </si>
  <si>
    <t>GPL UK04 3184</t>
  </si>
  <si>
    <t>GPL UK04 3384</t>
  </si>
  <si>
    <t>GPL UK08 2084</t>
  </si>
  <si>
    <t>GPL UK08 2184</t>
  </si>
  <si>
    <t>GPL UK08 2384</t>
  </si>
  <si>
    <t>GPL UK08 3084</t>
  </si>
  <si>
    <t>GPL UK08 3184</t>
  </si>
  <si>
    <t>GPU CK04 0084</t>
  </si>
  <si>
    <t>GPU CK04 0184</t>
  </si>
  <si>
    <t>GPU CK04 0384</t>
  </si>
  <si>
    <t>GPU CK06 0084</t>
  </si>
  <si>
    <t>GPU CK06 0184</t>
  </si>
  <si>
    <t>GPU CK06 0384</t>
  </si>
  <si>
    <t>GPU FK06 0084</t>
  </si>
  <si>
    <t>GPU FK06 0184</t>
  </si>
  <si>
    <t>GPU FK06 0384</t>
  </si>
  <si>
    <t>GPU FK08 0084</t>
  </si>
  <si>
    <t>GPU FK08 0184</t>
  </si>
  <si>
    <t>GPU FK08 0384</t>
  </si>
  <si>
    <t>GPU MK04 0084</t>
  </si>
  <si>
    <t>GPU MK04 0184</t>
  </si>
  <si>
    <t>GPU MK04 0384</t>
  </si>
  <si>
    <t>GPU MK06 0084</t>
  </si>
  <si>
    <t>GPU MK06 0184</t>
  </si>
  <si>
    <t>GPU MK06 0384</t>
  </si>
  <si>
    <t>GPU MK08 0084</t>
  </si>
  <si>
    <t>GPU MK08 0184</t>
  </si>
  <si>
    <t>GPU MK08 0384</t>
  </si>
  <si>
    <t>GPU MK10 0084</t>
  </si>
  <si>
    <t>GPU MK10 0184</t>
  </si>
  <si>
    <t>GPU MK10 0384</t>
  </si>
  <si>
    <t>GPU PK06 0084</t>
  </si>
  <si>
    <t>GPU PK06 0184</t>
  </si>
  <si>
    <t>GPU PK06 0384</t>
  </si>
  <si>
    <t>GPU PK08 0084</t>
  </si>
  <si>
    <t>GPU PK08 0184</t>
  </si>
  <si>
    <t>GPU PK08 0384</t>
  </si>
  <si>
    <t>GPU PK10 0084</t>
  </si>
  <si>
    <t>GPU PK10 0184</t>
  </si>
  <si>
    <t>GPU PK10 0384</t>
  </si>
  <si>
    <t>GPU SK06 0084</t>
  </si>
  <si>
    <t>GPU SK06 0184</t>
  </si>
  <si>
    <t>GPU SK06 0384</t>
  </si>
  <si>
    <t>GPU SK08 0084</t>
  </si>
  <si>
    <t>GPU SK08 0184</t>
  </si>
  <si>
    <t>GPU SK08 0384</t>
  </si>
  <si>
    <t>GPU SK10 0084</t>
  </si>
  <si>
    <t>GPU UK08 0084</t>
  </si>
  <si>
    <t>GPU UK08 0184</t>
  </si>
  <si>
    <t>GPU UK08 0384</t>
  </si>
  <si>
    <t>GXLA FK06 2066</t>
  </si>
  <si>
    <t>GXLA FK06 2070</t>
  </si>
  <si>
    <t>GXLA FK06 2166</t>
  </si>
  <si>
    <t>GXLA FK06 2170</t>
  </si>
  <si>
    <t>GXLA FK06 3066</t>
  </si>
  <si>
    <t>GXLA FK06 3070</t>
  </si>
  <si>
    <t>GXLA FK06 3166</t>
  </si>
  <si>
    <t>GXLA FK06 3170</t>
  </si>
  <si>
    <t>GXLB FK06 2066</t>
  </si>
  <si>
    <t>GXLB FK06 2070</t>
  </si>
  <si>
    <t>GXLB FK06 2166</t>
  </si>
  <si>
    <t>GXLB FK06 2170</t>
  </si>
  <si>
    <t>GXLB FK06 3066</t>
  </si>
  <si>
    <t>GXLB FK06 3070</t>
  </si>
  <si>
    <t>GXLB FK06 3166</t>
  </si>
  <si>
    <t>GXLB FK06 3170</t>
  </si>
  <si>
    <t>VFE MK31 2084</t>
  </si>
  <si>
    <t>VFE MK31 2184</t>
  </si>
  <si>
    <t>VFE MK31 2384</t>
  </si>
  <si>
    <t>VFE MK31 3084</t>
  </si>
  <si>
    <t>VFE MK31 3184</t>
  </si>
  <si>
    <t>VFE MK31 3384</t>
  </si>
  <si>
    <t>VFE MK35 2084</t>
  </si>
  <si>
    <t>VFE MK35 2184</t>
  </si>
  <si>
    <t>VFE MK35 2384</t>
  </si>
  <si>
    <t>VFE MK35 3084</t>
  </si>
  <si>
    <t>VFE MK35 3184</t>
  </si>
  <si>
    <t>VFE MK35 3384</t>
  </si>
  <si>
    <t>VFE MK36 2084</t>
  </si>
  <si>
    <t>VFE MK36 3084</t>
  </si>
  <si>
    <t>VFE MK38 2084</t>
  </si>
  <si>
    <t>VFE MK38 3084</t>
  </si>
  <si>
    <t>VFE PK31 2084</t>
  </si>
  <si>
    <t>VFE PK31 2184</t>
  </si>
  <si>
    <t>VFE PK31 2384</t>
  </si>
  <si>
    <t>VFE PK31 3084</t>
  </si>
  <si>
    <t>VFE PK31 3184</t>
  </si>
  <si>
    <t>VFE PK31 3384</t>
  </si>
  <si>
    <t>VFE PK35 2084</t>
  </si>
  <si>
    <t>VFE PK35 2184</t>
  </si>
  <si>
    <t>VFE PK35 2384</t>
  </si>
  <si>
    <t>VFE PK35 3084</t>
  </si>
  <si>
    <t>VFE PK35 3184</t>
  </si>
  <si>
    <t>VFE PK35 3384</t>
  </si>
  <si>
    <t>VFE PK36 2084</t>
  </si>
  <si>
    <t>VFE PK36 3084</t>
  </si>
  <si>
    <t>VFE PK38 2084</t>
  </si>
  <si>
    <t>VFE PK38 3084</t>
  </si>
  <si>
    <t>VFE SK31 2084</t>
  </si>
  <si>
    <t>VFE SK31 2184</t>
  </si>
  <si>
    <t>VFE SK31 2384</t>
  </si>
  <si>
    <t>VFE SK31 3084</t>
  </si>
  <si>
    <t>VFE SK31 3184</t>
  </si>
  <si>
    <t>VFE SK31 3384</t>
  </si>
  <si>
    <t>VFE SK35 2084</t>
  </si>
  <si>
    <t>VFE SK35 2184</t>
  </si>
  <si>
    <t>VFE SK35 2384</t>
  </si>
  <si>
    <t>VFE SK35 3084</t>
  </si>
  <si>
    <t>VFE SK35 3184</t>
  </si>
  <si>
    <t>VFE SK35 3384</t>
  </si>
  <si>
    <t>VFE SK36 2084</t>
  </si>
  <si>
    <t>VFE SK36 3084</t>
  </si>
  <si>
    <t>VFE SK38 2084</t>
  </si>
  <si>
    <t>VFE SK38 3084</t>
  </si>
  <si>
    <t>VFE UK31 2084</t>
  </si>
  <si>
    <t>VFE UK31 2184</t>
  </si>
  <si>
    <t>VFE UK31 2384</t>
  </si>
  <si>
    <t>VFE UK31 3084</t>
  </si>
  <si>
    <t>VFE UK31 3184</t>
  </si>
  <si>
    <t>VFE UK31 3384</t>
  </si>
  <si>
    <t>VFE UK35 2084</t>
  </si>
  <si>
    <t>VFE UK35 2184</t>
  </si>
  <si>
    <t>VFE UK35 2384</t>
  </si>
  <si>
    <t>VFE UK35 3084</t>
  </si>
  <si>
    <t>VFE UK35 3184</t>
  </si>
  <si>
    <t>VFE UK35 3384</t>
  </si>
  <si>
    <t>VFE UK36 2084</t>
  </si>
  <si>
    <t>VFE UK36 3084</t>
  </si>
  <si>
    <t>VFE UK38 2084</t>
  </si>
  <si>
    <t>VFE UK38 3084</t>
  </si>
  <si>
    <t>VIU MK31 0084</t>
  </si>
  <si>
    <t>VIU MK31 0184</t>
  </si>
  <si>
    <t>VIU MK35 0084</t>
  </si>
  <si>
    <t>VIU MK35 0184</t>
  </si>
  <si>
    <t>VIU MK36 0084</t>
  </si>
  <si>
    <t>VIU MK38 0084</t>
  </si>
  <si>
    <t>VIU PK31 0084</t>
  </si>
  <si>
    <t>VIU PK31 0184</t>
  </si>
  <si>
    <t>VIU PK35 0084</t>
  </si>
  <si>
    <t>VIU PK35 0184</t>
  </si>
  <si>
    <t>VIU PK36 0084</t>
  </si>
  <si>
    <t>VIU PK38 0084</t>
  </si>
  <si>
    <t>VIU SK31 0084</t>
  </si>
  <si>
    <t>VIU SK31 0184</t>
  </si>
  <si>
    <t>VIU SK35 0084</t>
  </si>
  <si>
    <t>VIU SK35 0184</t>
  </si>
  <si>
    <t>VIU SK36 0084</t>
  </si>
  <si>
    <t>VIU SK38 0084</t>
  </si>
  <si>
    <t>VIU UK31 0084</t>
  </si>
  <si>
    <t>VIU UK31 0184</t>
  </si>
  <si>
    <t>VIU UK35 0084</t>
  </si>
  <si>
    <t>VIU UK35 0184</t>
  </si>
  <si>
    <t>VIU UK36 0084</t>
  </si>
  <si>
    <t>VIU UK38 0084</t>
  </si>
  <si>
    <t>SMG FK04 0000S</t>
  </si>
  <si>
    <t>SMG FK04 0700S</t>
  </si>
  <si>
    <t>SMG FK06 0000S</t>
  </si>
  <si>
    <t>SMG FK06 0700S</t>
  </si>
  <si>
    <t>SMG FK08 0000S</t>
  </si>
  <si>
    <t>SMG FK08 0700S</t>
  </si>
  <si>
    <t>GTL MK08 2384</t>
  </si>
  <si>
    <t>GTL MK08 2084</t>
  </si>
  <si>
    <t>GTL SK08 2084</t>
  </si>
  <si>
    <t>GTL SK08 3084</t>
  </si>
  <si>
    <t>GTL SK08 3184</t>
  </si>
  <si>
    <t>GTL SK08 3384</t>
  </si>
  <si>
    <t>GTU MK08 0384</t>
  </si>
  <si>
    <t>GTL MK08 3084</t>
  </si>
  <si>
    <t>GTL MK08 3184</t>
  </si>
  <si>
    <t>GTL MK08 3384</t>
  </si>
  <si>
    <t>GTL SK08 2384</t>
  </si>
  <si>
    <t>GTL MK08 2184</t>
  </si>
  <si>
    <t>GTL SK08 2184</t>
  </si>
  <si>
    <t>GTU MK08 0084</t>
  </si>
  <si>
    <t>GTU MK08 0184</t>
  </si>
  <si>
    <t>GTU SK08 0084</t>
  </si>
  <si>
    <t>GTU SK08 0184</t>
  </si>
  <si>
    <t>GTU SK08 0384</t>
  </si>
  <si>
    <t>GXU CK04 0084</t>
  </si>
  <si>
    <t>GXU CK06 0084</t>
  </si>
  <si>
    <t>GXU CK06 0184</t>
  </si>
  <si>
    <t>GXU FK06 0084</t>
  </si>
  <si>
    <t>GXU FK06 0184</t>
  </si>
  <si>
    <t>CXU 100100 0220U</t>
  </si>
  <si>
    <t>CXU 100100 0225U</t>
  </si>
  <si>
    <t>CXU 120120 0220U</t>
  </si>
  <si>
    <t>CXU 120120 0225U</t>
  </si>
  <si>
    <t>CXU 150100 0220U</t>
  </si>
  <si>
    <t>CXU 150100 0225U</t>
  </si>
  <si>
    <t>GGL FK06 206622</t>
  </si>
  <si>
    <t>GGL FK06 207022</t>
  </si>
  <si>
    <t>GGL FK06 208422</t>
  </si>
  <si>
    <t>GGL FK08 206622</t>
  </si>
  <si>
    <t>GGL FK08 207022</t>
  </si>
  <si>
    <t>GGL FK08 208422</t>
  </si>
  <si>
    <t>GGL MK06 206622</t>
  </si>
  <si>
    <t>GGL MK06 207022</t>
  </si>
  <si>
    <t>GGL MK06 208422</t>
  </si>
  <si>
    <t>GGL MK08 206622</t>
  </si>
  <si>
    <t>GGL MK08 207022</t>
  </si>
  <si>
    <t>GGL MK08 208422</t>
  </si>
  <si>
    <t>GGL PK06 206622</t>
  </si>
  <si>
    <t>GGL PK06 207022</t>
  </si>
  <si>
    <t>GGL PK06 208422</t>
  </si>
  <si>
    <t>GGL PK08 206622</t>
  </si>
  <si>
    <t>GGL PK08 207022</t>
  </si>
  <si>
    <t>GGL PK08 208422</t>
  </si>
  <si>
    <t>GGL SK06 206622</t>
  </si>
  <si>
    <t>GGL SK06 207022</t>
  </si>
  <si>
    <t>GGL SK06 208422</t>
  </si>
  <si>
    <t>GGL SK08 206622</t>
  </si>
  <si>
    <t>GGL SK08 207022</t>
  </si>
  <si>
    <t>GGL SK08 208422</t>
  </si>
  <si>
    <t>GGU FK06 006622</t>
  </si>
  <si>
    <t>GGU FK06 007022</t>
  </si>
  <si>
    <t>GGU FK06 008422</t>
  </si>
  <si>
    <t>GGU FK08 006622</t>
  </si>
  <si>
    <t>GGU FK08 007022</t>
  </si>
  <si>
    <t>GGU FK08 008422</t>
  </si>
  <si>
    <t>GGU MK06 006622</t>
  </si>
  <si>
    <t>GGU MK06 007022</t>
  </si>
  <si>
    <t>GGU MK06 008422</t>
  </si>
  <si>
    <t>GGU MK08 006622</t>
  </si>
  <si>
    <t>GGU MK08 007022</t>
  </si>
  <si>
    <t>GGU MK08 008422</t>
  </si>
  <si>
    <t>GGU PK06 006622</t>
  </si>
  <si>
    <t>GGU PK06 007022</t>
  </si>
  <si>
    <t>GGU PK06 008422</t>
  </si>
  <si>
    <t>GGU PK08 006622</t>
  </si>
  <si>
    <t>GGU PK08 007022</t>
  </si>
  <si>
    <t>GGU PK08 008422</t>
  </si>
  <si>
    <t>GGU SK06 006622</t>
  </si>
  <si>
    <t>GGU SK06 007022</t>
  </si>
  <si>
    <t>GGU SK06 008422</t>
  </si>
  <si>
    <t>GGU SK08 006622</t>
  </si>
  <si>
    <t>GGU SK08 007022</t>
  </si>
  <si>
    <t>GGU SK08 008422</t>
  </si>
  <si>
    <t>SML CK02 0000K</t>
  </si>
  <si>
    <t>SML CK02 0100K</t>
  </si>
  <si>
    <t>SML CK04 0000K</t>
  </si>
  <si>
    <t>SML CK04 0100K</t>
  </si>
  <si>
    <t>SML CK06 0000K</t>
  </si>
  <si>
    <t>SML CK06 0100K</t>
  </si>
  <si>
    <t>SML FK04 0000K</t>
  </si>
  <si>
    <t>SML FK04 0100K</t>
  </si>
  <si>
    <t>SML FK04 S20006</t>
  </si>
  <si>
    <t>SML FK06 0000K</t>
  </si>
  <si>
    <t>SML FK06 0100K</t>
  </si>
  <si>
    <t>SML FK06 S20006</t>
  </si>
  <si>
    <t>SML FK08 0000K</t>
  </si>
  <si>
    <t>SML FK08 0100K</t>
  </si>
  <si>
    <t>SML FK08 S20006</t>
  </si>
  <si>
    <t>SML MK04 0000K</t>
  </si>
  <si>
    <t>SML MK04 0100K</t>
  </si>
  <si>
    <t>SML MK04 S20006</t>
  </si>
  <si>
    <t>SML MK06 0000K</t>
  </si>
  <si>
    <t>SML MK06 0100K</t>
  </si>
  <si>
    <t>SML MK06 S20006</t>
  </si>
  <si>
    <t>SML MK08 0000K</t>
  </si>
  <si>
    <t>SML MK08 0100K</t>
  </si>
  <si>
    <t>SML MK08 S20006</t>
  </si>
  <si>
    <t>SML MK10 0000K</t>
  </si>
  <si>
    <t>SML MK10 0100K</t>
  </si>
  <si>
    <t>SML MK10 S20006</t>
  </si>
  <si>
    <t>SML MK12 0000K</t>
  </si>
  <si>
    <t>SML MK12 0100K</t>
  </si>
  <si>
    <t>SML MK12 S20006</t>
  </si>
  <si>
    <t>SML PK06 0000K</t>
  </si>
  <si>
    <t>SML PK06 0100K</t>
  </si>
  <si>
    <t>SML PK06 S20006</t>
  </si>
  <si>
    <t>SML PK08 0000K</t>
  </si>
  <si>
    <t>SML PK08 0100K</t>
  </si>
  <si>
    <t>SML PK08 S20006</t>
  </si>
  <si>
    <t>SML PK10 0000K</t>
  </si>
  <si>
    <t>SML PK10 0100K</t>
  </si>
  <si>
    <t>SML PK10 S20006</t>
  </si>
  <si>
    <t>SML SK06 0000K</t>
  </si>
  <si>
    <t>SML SK06 0100K</t>
  </si>
  <si>
    <t>SML SK06 S20006</t>
  </si>
  <si>
    <t>SML SK08 0000K</t>
  </si>
  <si>
    <t>SML SK08 0100K</t>
  </si>
  <si>
    <t>SML SK08 S20006</t>
  </si>
  <si>
    <t>SML SK10 0000K</t>
  </si>
  <si>
    <t>SML SK10 0100K</t>
  </si>
  <si>
    <t>SML SK10 S20006</t>
  </si>
  <si>
    <t>SML UK04 0000K</t>
  </si>
  <si>
    <t>SML UK04 0100K</t>
  </si>
  <si>
    <t>SML UK04 S20006</t>
  </si>
  <si>
    <t>SML UK08 0000K</t>
  </si>
  <si>
    <t>SML UK08 0100K</t>
  </si>
  <si>
    <t>SML UK08 S20006</t>
  </si>
  <si>
    <t>SML UK10 0000K</t>
  </si>
  <si>
    <t>SML UK10 0100K</t>
  </si>
  <si>
    <t>SML UK10 S20006</t>
  </si>
  <si>
    <t>SML YK21 0000K</t>
  </si>
  <si>
    <t>SML YK23 0000K</t>
  </si>
  <si>
    <t>SML YK33 0000K</t>
  </si>
  <si>
    <t>SML YK35 0000K</t>
  </si>
  <si>
    <t>SML YK43 0000K</t>
  </si>
  <si>
    <t>SML YK45 0000K</t>
  </si>
  <si>
    <t>SML YK47 0000K</t>
  </si>
  <si>
    <t>SML YK65 0000K</t>
  </si>
  <si>
    <t>SML YK67 0000K</t>
  </si>
  <si>
    <t>SML YK85 0000K</t>
  </si>
  <si>
    <t>SML YK87 0000K</t>
  </si>
  <si>
    <t>SML YK89 0000K</t>
  </si>
  <si>
    <t>SML YK97 0000K</t>
  </si>
  <si>
    <t>SML YK99 0000K</t>
  </si>
  <si>
    <t>SSL 0811 0000K</t>
  </si>
  <si>
    <t>SSL 1011 0000K</t>
  </si>
  <si>
    <t>SSL 1014 0000K</t>
  </si>
  <si>
    <t>SSL CK02 0000K</t>
  </si>
  <si>
    <t>SSL CK02 0100K</t>
  </si>
  <si>
    <t>SSL CK04 0000K</t>
  </si>
  <si>
    <t>SSL CK04 0100K</t>
  </si>
  <si>
    <t>SSL CK06 0000K</t>
  </si>
  <si>
    <t>SSL CK06 0100K</t>
  </si>
  <si>
    <t>SSL FK04 0000K</t>
  </si>
  <si>
    <t>SSL FK04 0100K</t>
  </si>
  <si>
    <t>SSL FK06 0000K</t>
  </si>
  <si>
    <t>SSL FK06 0100K</t>
  </si>
  <si>
    <t>SSL FK08 0000K</t>
  </si>
  <si>
    <t>SSL FK08 0100K</t>
  </si>
  <si>
    <t>SSL MK04 0000K</t>
  </si>
  <si>
    <t>SSL MK04 0100K</t>
  </si>
  <si>
    <t>SSL MK06 0000K</t>
  </si>
  <si>
    <t>SSL MK06 0100K</t>
  </si>
  <si>
    <t>SSL MK08 0000K</t>
  </si>
  <si>
    <t>SSL MK08 0100K</t>
  </si>
  <si>
    <t>SSL MK10 0000K</t>
  </si>
  <si>
    <t>SSL MK10 0100K</t>
  </si>
  <si>
    <t>SSL MK12 0000K</t>
  </si>
  <si>
    <t>SSL MK12 0100K</t>
  </si>
  <si>
    <t>SSL PK06 0000K</t>
  </si>
  <si>
    <t>SSL PK06 0100K</t>
  </si>
  <si>
    <t>SSL PK08 0000K</t>
  </si>
  <si>
    <t>SSL PK08 0100K</t>
  </si>
  <si>
    <t>SSL PK10 0000K</t>
  </si>
  <si>
    <t>SSL PK10 0100K</t>
  </si>
  <si>
    <t>SSL SK06 0000K</t>
  </si>
  <si>
    <t>SSL SK06 0100K</t>
  </si>
  <si>
    <t>SSL SK08 0000K</t>
  </si>
  <si>
    <t>SSL SK08 0100K</t>
  </si>
  <si>
    <t>SSL SK10 0000K</t>
  </si>
  <si>
    <t>SSL SK10 0100K</t>
  </si>
  <si>
    <t>SSL UK04 0000K</t>
  </si>
  <si>
    <t>SSL UK04 0100K</t>
  </si>
  <si>
    <t>SSL UK08 0000K</t>
  </si>
  <si>
    <t>SSL UK08 0100K</t>
  </si>
  <si>
    <t>SSL UK10 0000K</t>
  </si>
  <si>
    <t>SSL UK10 0100K</t>
  </si>
  <si>
    <t>SSL YK21 0000K</t>
  </si>
  <si>
    <t>SSL YK23 0000K</t>
  </si>
  <si>
    <t>SSL YK33 0000K</t>
  </si>
  <si>
    <t>SSL YK35 0000K</t>
  </si>
  <si>
    <t>SSL YK43 0000K</t>
  </si>
  <si>
    <t>SSL YK45 0000K</t>
  </si>
  <si>
    <t>SSL YK47 0000K</t>
  </si>
  <si>
    <t>SSL YK65 0000K</t>
  </si>
  <si>
    <t>SSL YK67 0000K</t>
  </si>
  <si>
    <t>SSL YK85 0000K</t>
  </si>
  <si>
    <t>SSL YK87 0000K</t>
  </si>
  <si>
    <t>SSL YK89 0000K</t>
  </si>
  <si>
    <t>SSL YK97 0000K</t>
  </si>
  <si>
    <t>SSL YK99 0000K</t>
  </si>
  <si>
    <t>GDL SK19 2066P1</t>
  </si>
  <si>
    <t>GDL SK19 2066P2</t>
  </si>
  <si>
    <t>GDL SK19 2166LP1</t>
  </si>
  <si>
    <t>GDL SK19 2166LP2</t>
  </si>
  <si>
    <t>GDL SK19 3066P1</t>
  </si>
  <si>
    <t>GDL SK19 3066P2</t>
  </si>
  <si>
    <t>GDL SK19 3166LP1</t>
  </si>
  <si>
    <t>GDL SK19 3166LP2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</si>
</sst>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7]d/\ mmmm\ yyyy;@"/>
  </numFmts>
  <fonts count="24">
    <font>
      <sz val="10"/>
      <name val="Arial"/>
    </font>
    <font>
      <sz val="10"/>
      <name val="Arial"/>
      <family val="2"/>
    </font>
    <font>
      <u/>
      <sz val="10"/>
      <color indexed="12"/>
      <name val="Arial"/>
      <family val="2"/>
    </font>
    <font>
      <sz val="10"/>
      <name val="Arial"/>
      <family val="2"/>
    </font>
    <font>
      <b/>
      <sz val="10"/>
      <name val="Arial"/>
      <family val="2"/>
    </font>
    <font>
      <sz val="10"/>
      <color indexed="12"/>
      <name val="Arial"/>
      <family val="2"/>
    </font>
    <font>
      <sz val="10"/>
      <color indexed="17"/>
      <name val="Arial"/>
      <family val="2"/>
    </font>
    <font>
      <sz val="8"/>
      <name val="Arial"/>
      <family val="2"/>
    </font>
    <font>
      <b/>
      <sz val="12"/>
      <name val="Arial"/>
      <family val="2"/>
    </font>
    <font>
      <sz val="10"/>
      <name val="Verdana"/>
      <family val="2"/>
    </font>
    <font>
      <b/>
      <sz val="10"/>
      <name val="Verdana"/>
      <family val="2"/>
    </font>
    <font>
      <b/>
      <i/>
      <sz val="10"/>
      <name val="Verdana"/>
      <family val="2"/>
    </font>
    <font>
      <sz val="10"/>
      <color indexed="10"/>
      <name val="Verdana"/>
      <family val="2"/>
    </font>
    <font>
      <u/>
      <sz val="10"/>
      <color indexed="12"/>
      <name val="Verdana"/>
      <family val="2"/>
    </font>
    <font>
      <sz val="9"/>
      <name val="Verdana"/>
      <family val="2"/>
    </font>
    <font>
      <sz val="7"/>
      <name val="Verdana"/>
      <family val="2"/>
    </font>
    <font>
      <sz val="10"/>
      <color theme="0"/>
      <name val="Arial"/>
      <family val="2"/>
    </font>
    <font>
      <sz val="10"/>
      <color theme="1"/>
      <name val="VeluxForOffice"/>
      <family val="2"/>
    </font>
    <font>
      <sz val="8"/>
      <color theme="1" tint="0.499984740745262"/>
      <name val="Arial"/>
      <family val="2"/>
    </font>
    <font>
      <sz val="10"/>
      <color theme="0"/>
      <name val="Verdana"/>
      <family val="2"/>
    </font>
    <font>
      <sz val="18"/>
      <color theme="0"/>
      <name val="Verdana"/>
      <family val="2"/>
    </font>
    <font>
      <sz val="18"/>
      <color theme="0"/>
      <name val="Arial"/>
      <family val="2"/>
    </font>
    <font>
      <b/>
      <sz val="12"/>
      <color theme="0"/>
      <name val="Verdana"/>
      <family val="2"/>
    </font>
    <font>
      <sz val="10"/>
      <color rgb="FF000000"/>
      <name val="Arial"/>
      <family val="2"/>
    </font>
  </fonts>
  <fills count="8">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s>
  <borders count="6">
    <border>
      <left/>
      <right/>
      <top/>
      <bottom/>
      <diagonal/>
    </border>
    <border>
      <left style="thin">
        <color indexed="12"/>
      </left>
      <right style="thin">
        <color indexed="12"/>
      </right>
      <top style="thin">
        <color indexed="12"/>
      </top>
      <bottom style="thin">
        <color indexed="12"/>
      </bottom>
      <diagonal/>
    </border>
    <border>
      <left style="thin">
        <color indexed="55"/>
      </left>
      <right style="thin">
        <color indexed="55"/>
      </right>
      <top style="thin">
        <color indexed="55"/>
      </top>
      <bottom style="thin">
        <color indexed="55"/>
      </bottom>
      <diagonal/>
    </border>
    <border>
      <left/>
      <right/>
      <top/>
      <bottom style="thin">
        <color indexed="9"/>
      </bottom>
      <diagonal/>
    </border>
    <border>
      <left/>
      <right/>
      <top style="thin">
        <color indexed="9"/>
      </top>
      <bottom style="thin">
        <color indexed="9"/>
      </bottom>
      <diagonal/>
    </border>
    <border>
      <left style="thin">
        <color indexed="55"/>
      </left>
      <right style="thin">
        <color indexed="55"/>
      </right>
      <top/>
      <bottom style="thin">
        <color indexed="55"/>
      </bottom>
      <diagonal/>
    </border>
  </borders>
  <cellStyleXfs count="3">
    <xf numFmtId="0" fontId="0" fillId="0" borderId="0"/>
    <xf numFmtId="0" fontId="2" fillId="0" borderId="0" applyNumberFormat="0" applyFill="0" applyBorder="0" applyAlignment="0" applyProtection="0">
      <alignment vertical="top"/>
      <protection locked="0"/>
    </xf>
    <xf numFmtId="0" fontId="17" fillId="0" borderId="0"/>
  </cellStyleXfs>
  <cellXfs count="78">
    <xf numFmtId="0" fontId="0" fillId="0" borderId="0" xfId="0"/>
    <xf numFmtId="0" fontId="0" fillId="2" borderId="0" xfId="0" applyFill="1"/>
    <xf numFmtId="14" fontId="0" fillId="0" borderId="0" xfId="0" applyNumberFormat="1"/>
    <xf numFmtId="0" fontId="4" fillId="0" borderId="0" xfId="0" applyFont="1"/>
    <xf numFmtId="0" fontId="0" fillId="0" borderId="0" xfId="0" applyAlignment="1">
      <alignment vertical="top" wrapText="1"/>
    </xf>
    <xf numFmtId="0" fontId="5" fillId="0" borderId="0" xfId="0" applyFont="1"/>
    <xf numFmtId="0" fontId="6" fillId="0" borderId="0" xfId="0" applyFont="1"/>
    <xf numFmtId="14" fontId="5" fillId="0" borderId="0" xfId="0" applyNumberFormat="1" applyFont="1"/>
    <xf numFmtId="14" fontId="6" fillId="0" borderId="0" xfId="0" applyNumberFormat="1" applyFont="1"/>
    <xf numFmtId="0" fontId="3" fillId="0" borderId="0" xfId="0" applyFont="1" applyAlignment="1">
      <alignment horizontal="left" vertical="top"/>
    </xf>
    <xf numFmtId="0" fontId="3" fillId="0" borderId="0" xfId="0" applyFont="1" applyAlignment="1">
      <alignment vertical="top"/>
    </xf>
    <xf numFmtId="0" fontId="3" fillId="0" borderId="0" xfId="0" applyFont="1" applyAlignment="1">
      <alignment horizontal="center" vertical="top"/>
    </xf>
    <xf numFmtId="0" fontId="8" fillId="0" borderId="0" xfId="0" applyFont="1" applyAlignment="1">
      <alignment horizontal="left" vertical="top"/>
    </xf>
    <xf numFmtId="0" fontId="4" fillId="0" borderId="0" xfId="0" applyFont="1" applyAlignment="1" applyProtection="1">
      <alignment horizontal="left" vertical="top"/>
      <protection locked="0"/>
    </xf>
    <xf numFmtId="0" fontId="4" fillId="0" borderId="0" xfId="0" applyFont="1" applyAlignment="1" applyProtection="1">
      <alignment vertical="top"/>
      <protection locked="0"/>
    </xf>
    <xf numFmtId="0" fontId="4" fillId="0" borderId="0" xfId="0" applyFont="1" applyProtection="1">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center" vertical="top"/>
      <protection locked="0"/>
    </xf>
    <xf numFmtId="0" fontId="3" fillId="0" borderId="0" xfId="0" applyFont="1" applyProtection="1">
      <protection locked="0"/>
    </xf>
    <xf numFmtId="0" fontId="3" fillId="0" borderId="0" xfId="0" applyFont="1" applyAlignment="1" applyProtection="1">
      <alignment vertical="top"/>
      <protection locked="0"/>
    </xf>
    <xf numFmtId="0" fontId="3" fillId="0" borderId="1" xfId="0" applyFont="1" applyBorder="1" applyAlignment="1" applyProtection="1">
      <alignment horizontal="left" vertical="top"/>
      <protection locked="0"/>
    </xf>
    <xf numFmtId="0" fontId="0" fillId="0" borderId="0" xfId="0" applyProtection="1">
      <protection locked="0"/>
    </xf>
    <xf numFmtId="0" fontId="0" fillId="0" borderId="0" xfId="0" applyAlignment="1" applyProtection="1">
      <alignment horizontal="left"/>
      <protection locked="0"/>
    </xf>
    <xf numFmtId="0" fontId="4" fillId="0" borderId="0" xfId="0" applyFont="1" applyAlignment="1">
      <alignment horizontal="left"/>
    </xf>
    <xf numFmtId="0" fontId="0" fillId="0" borderId="0" xfId="0" applyAlignment="1">
      <alignment horizontal="left"/>
    </xf>
    <xf numFmtId="0" fontId="9" fillId="3" borderId="0" xfId="0" applyFont="1" applyFill="1"/>
    <xf numFmtId="0" fontId="9" fillId="0" borderId="2" xfId="0" applyFont="1" applyBorder="1" applyAlignment="1" applyProtection="1">
      <alignment horizontal="left"/>
      <protection locked="0"/>
    </xf>
    <xf numFmtId="49" fontId="9" fillId="0" borderId="2" xfId="0" applyNumberFormat="1" applyFont="1" applyBorder="1" applyAlignment="1" applyProtection="1">
      <alignment horizontal="left"/>
      <protection locked="0"/>
    </xf>
    <xf numFmtId="0" fontId="9" fillId="3" borderId="0" xfId="0" applyFont="1" applyFill="1" applyAlignment="1">
      <alignment horizontal="right"/>
    </xf>
    <xf numFmtId="14" fontId="9" fillId="3" borderId="0" xfId="0" applyNumberFormat="1" applyFont="1" applyFill="1"/>
    <xf numFmtId="14" fontId="9" fillId="3" borderId="0" xfId="0" applyNumberFormat="1" applyFont="1" applyFill="1" applyAlignment="1">
      <alignment horizontal="right"/>
    </xf>
    <xf numFmtId="0" fontId="9" fillId="3" borderId="2" xfId="0" applyFont="1" applyFill="1" applyBorder="1"/>
    <xf numFmtId="14" fontId="9" fillId="3" borderId="2" xfId="0" applyNumberFormat="1" applyFont="1" applyFill="1" applyBorder="1" applyAlignment="1">
      <alignment horizontal="right"/>
    </xf>
    <xf numFmtId="3" fontId="9" fillId="4" borderId="2" xfId="0" applyNumberFormat="1" applyFont="1" applyFill="1" applyBorder="1" applyProtection="1">
      <protection locked="0"/>
    </xf>
    <xf numFmtId="0" fontId="9" fillId="4" borderId="2" xfId="0" applyFont="1" applyFill="1" applyBorder="1" applyProtection="1">
      <protection locked="0"/>
    </xf>
    <xf numFmtId="0" fontId="12" fillId="3" borderId="0" xfId="0" applyFont="1" applyFill="1" applyAlignment="1">
      <alignment horizontal="right"/>
    </xf>
    <xf numFmtId="0" fontId="9" fillId="2" borderId="0" xfId="0" applyFont="1" applyFill="1"/>
    <xf numFmtId="14" fontId="9" fillId="2" borderId="0" xfId="0" applyNumberFormat="1" applyFont="1" applyFill="1"/>
    <xf numFmtId="0" fontId="1" fillId="0" borderId="0" xfId="0" applyFont="1"/>
    <xf numFmtId="14" fontId="1" fillId="0" borderId="0" xfId="0" applyNumberFormat="1" applyFont="1"/>
    <xf numFmtId="0" fontId="0" fillId="5" borderId="0" xfId="0" applyFill="1"/>
    <xf numFmtId="0" fontId="9" fillId="6" borderId="0" xfId="0" applyFont="1" applyFill="1"/>
    <xf numFmtId="0" fontId="13" fillId="6" borderId="0" xfId="1" applyFont="1" applyFill="1" applyAlignment="1" applyProtection="1">
      <protection locked="0"/>
    </xf>
    <xf numFmtId="0" fontId="15" fillId="6" borderId="0" xfId="0" applyFont="1" applyFill="1"/>
    <xf numFmtId="0" fontId="0" fillId="6" borderId="0" xfId="0" applyFill="1"/>
    <xf numFmtId="0" fontId="18" fillId="0" borderId="0" xfId="0" applyFont="1"/>
    <xf numFmtId="0" fontId="3" fillId="6" borderId="0" xfId="0" applyFont="1" applyFill="1"/>
    <xf numFmtId="0" fontId="9" fillId="6" borderId="3" xfId="0" applyFont="1" applyFill="1" applyBorder="1" applyAlignment="1">
      <alignment horizontal="right"/>
    </xf>
    <xf numFmtId="0" fontId="9" fillId="6" borderId="4" xfId="0" applyFont="1" applyFill="1" applyBorder="1" applyAlignment="1">
      <alignment horizontal="right"/>
    </xf>
    <xf numFmtId="0" fontId="9" fillId="6" borderId="0" xfId="0" applyFont="1" applyFill="1" applyAlignment="1">
      <alignment horizontal="right"/>
    </xf>
    <xf numFmtId="14" fontId="9" fillId="6" borderId="0" xfId="0" applyNumberFormat="1" applyFont="1" applyFill="1"/>
    <xf numFmtId="0" fontId="11" fillId="6" borderId="0" xfId="0" applyFont="1" applyFill="1"/>
    <xf numFmtId="0" fontId="10" fillId="6" borderId="0" xfId="0" applyFont="1" applyFill="1" applyAlignment="1">
      <alignment horizontal="right"/>
    </xf>
    <xf numFmtId="0" fontId="9" fillId="6" borderId="2" xfId="0" applyFont="1" applyFill="1" applyBorder="1" applyAlignment="1">
      <alignment horizontal="right" vertical="top" wrapText="1"/>
    </xf>
    <xf numFmtId="0" fontId="14" fillId="0" borderId="2" xfId="0" applyFont="1" applyBorder="1" applyAlignment="1" applyProtection="1">
      <alignment horizontal="left" vertical="top" wrapText="1"/>
      <protection locked="0"/>
    </xf>
    <xf numFmtId="0" fontId="9" fillId="0" borderId="0" xfId="0" applyFont="1"/>
    <xf numFmtId="14" fontId="9" fillId="0" borderId="0" xfId="0" applyNumberFormat="1" applyFont="1"/>
    <xf numFmtId="0" fontId="9" fillId="6" borderId="2" xfId="0" applyFont="1" applyFill="1" applyBorder="1"/>
    <xf numFmtId="0" fontId="12" fillId="6" borderId="2" xfId="0" applyFont="1" applyFill="1" applyBorder="1"/>
    <xf numFmtId="0" fontId="19" fillId="7" borderId="0" xfId="0" applyFont="1" applyFill="1"/>
    <xf numFmtId="0" fontId="16" fillId="7" borderId="0" xfId="0" applyFont="1" applyFill="1"/>
    <xf numFmtId="0" fontId="20" fillId="7" borderId="0" xfId="0" applyFont="1" applyFill="1"/>
    <xf numFmtId="0" fontId="14" fillId="6" borderId="0" xfId="0" applyFont="1" applyFill="1" applyAlignment="1">
      <alignment horizontal="right"/>
    </xf>
    <xf numFmtId="0" fontId="14" fillId="6" borderId="2" xfId="0" applyFont="1" applyFill="1" applyBorder="1" applyAlignment="1">
      <alignment horizontal="left" vertical="top" wrapText="1"/>
    </xf>
    <xf numFmtId="0" fontId="16" fillId="0" borderId="0" xfId="0" applyFont="1"/>
    <xf numFmtId="0" fontId="3" fillId="0" borderId="0" xfId="0" applyFont="1" applyAlignment="1">
      <alignment horizontal="left"/>
    </xf>
    <xf numFmtId="164" fontId="14" fillId="0" borderId="2" xfId="0" applyNumberFormat="1" applyFont="1" applyBorder="1" applyAlignment="1" applyProtection="1">
      <alignment horizontal="left" vertical="top" wrapText="1"/>
      <protection locked="0"/>
    </xf>
    <xf numFmtId="164" fontId="14" fillId="6" borderId="2" xfId="0" applyNumberFormat="1" applyFont="1" applyFill="1" applyBorder="1" applyAlignment="1">
      <alignment horizontal="left" vertical="top" wrapText="1"/>
    </xf>
    <xf numFmtId="164" fontId="4" fillId="0" borderId="0" xfId="0" applyNumberFormat="1" applyFont="1"/>
    <xf numFmtId="164" fontId="0" fillId="0" borderId="0" xfId="0" applyNumberFormat="1"/>
    <xf numFmtId="14" fontId="9" fillId="3" borderId="5" xfId="0" applyNumberFormat="1" applyFont="1" applyFill="1" applyBorder="1" applyAlignment="1">
      <alignment horizontal="right"/>
    </xf>
    <xf numFmtId="14" fontId="9" fillId="0" borderId="0" xfId="0" applyNumberFormat="1" applyFont="1" applyAlignment="1">
      <alignment horizontal="right"/>
    </xf>
    <xf numFmtId="0" fontId="21" fillId="7" borderId="0" xfId="0" applyFont="1" applyFill="1"/>
    <xf numFmtId="14" fontId="19" fillId="7" borderId="0" xfId="0" applyNumberFormat="1" applyFont="1" applyFill="1"/>
    <xf numFmtId="0" fontId="22" fillId="7" borderId="0" xfId="0" applyFont="1" applyFill="1" applyAlignment="1">
      <alignment horizontal="right" vertical="center"/>
    </xf>
    <xf numFmtId="0" fontId="2" fillId="6" borderId="0" xfId="1" applyFill="1" applyAlignment="1" applyProtection="1">
      <protection locked="0"/>
    </xf>
    <xf numFmtId="0" fontId="1" fillId="0" borderId="0" xfId="0" applyFont="1" applyAlignment="1" applyProtection="1">
      <alignment horizontal="left" vertical="top"/>
      <protection locked="0"/>
    </xf>
    <xf numFmtId="0" fontId="3" fillId="0" borderId="0" xfId="0" applyFont="1" applyAlignment="1">
      <alignment horizontal="left" vertical="top" wrapText="1"/>
    </xf>
  </cellXfs>
  <cellStyles count="3">
    <cellStyle name="Link" xfId="1" builtinId="8"/>
    <cellStyle name="Standard" xfId="0" builtinId="0"/>
    <cellStyle name="Standard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978C9E23-D4B0-11CE-BF2D-00AA003F40D0}" ax:persistence="persistStreamInit" r:id="rId1"/>
</file>

<file path=xl/activeX/activeX11.xml><?xml version="1.0" encoding="utf-8"?>
<ax:ocx xmlns:ax="http://schemas.microsoft.com/office/2006/activeX" xmlns:r="http://schemas.openxmlformats.org/officeDocument/2006/relationships" ax:classid="{978C9E23-D4B0-11CE-BF2D-00AA003F40D0}" ax:persistence="persistStreamInit" r:id="rId1"/>
</file>

<file path=xl/activeX/activeX12.xml><?xml version="1.0" encoding="utf-8"?>
<ax:ocx xmlns:ax="http://schemas.microsoft.com/office/2006/activeX" xmlns:r="http://schemas.openxmlformats.org/officeDocument/2006/relationships" ax:classid="{978C9E23-D4B0-11CE-BF2D-00AA003F40D0}" ax:persistence="persistStreamInit" r:id="rId1"/>
</file>

<file path=xl/activeX/activeX13.xml><?xml version="1.0" encoding="utf-8"?>
<ax:ocx xmlns:ax="http://schemas.microsoft.com/office/2006/activeX" xmlns:r="http://schemas.openxmlformats.org/officeDocument/2006/relationships" ax:classid="{978C9E23-D4B0-11CE-BF2D-00AA003F40D0}" ax:persistence="persistStreamInit" r:id="rId1"/>
</file>

<file path=xl/activeX/activeX14.xml><?xml version="1.0" encoding="utf-8"?>
<ax:ocx xmlns:ax="http://schemas.microsoft.com/office/2006/activeX" xmlns:r="http://schemas.openxmlformats.org/officeDocument/2006/relationships" ax:classid="{978C9E23-D4B0-11CE-BF2D-00AA003F40D0}"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978C9E23-D4B0-11CE-BF2D-00AA003F40D0}" ax:persistence="persistStreamInit" r:id="rId1"/>
</file>

<file path=xl/activeX/activeX4.xml><?xml version="1.0" encoding="utf-8"?>
<ax:ocx xmlns:ax="http://schemas.microsoft.com/office/2006/activeX" xmlns:r="http://schemas.openxmlformats.org/officeDocument/2006/relationships" ax:classid="{978C9E23-D4B0-11CE-BF2D-00AA003F40D0}" ax:persistence="persistStreamInit" r:id="rId1"/>
</file>

<file path=xl/activeX/activeX5.xml><?xml version="1.0" encoding="utf-8"?>
<ax:ocx xmlns:ax="http://schemas.microsoft.com/office/2006/activeX" xmlns:r="http://schemas.openxmlformats.org/officeDocument/2006/relationships" ax:classid="{978C9E23-D4B0-11CE-BF2D-00AA003F40D0}" ax:persistence="persistStreamInit" r:id="rId1"/>
</file>

<file path=xl/activeX/activeX6.xml><?xml version="1.0" encoding="utf-8"?>
<ax:ocx xmlns:ax="http://schemas.microsoft.com/office/2006/activeX" xmlns:r="http://schemas.openxmlformats.org/officeDocument/2006/relationships" ax:classid="{978C9E23-D4B0-11CE-BF2D-00AA003F40D0}" ax:persistence="persistStreamInit" r:id="rId1"/>
</file>

<file path=xl/activeX/activeX7.xml><?xml version="1.0" encoding="utf-8"?>
<ax:ocx xmlns:ax="http://schemas.microsoft.com/office/2006/activeX" xmlns:r="http://schemas.openxmlformats.org/officeDocument/2006/relationships" ax:classid="{978C9E23-D4B0-11CE-BF2D-00AA003F40D0}" ax:persistence="persistStreamInit" r:id="rId1"/>
</file>

<file path=xl/activeX/activeX8.xml><?xml version="1.0" encoding="utf-8"?>
<ax:ocx xmlns:ax="http://schemas.microsoft.com/office/2006/activeX" xmlns:r="http://schemas.openxmlformats.org/officeDocument/2006/relationships" ax:classid="{978C9E23-D4B0-11CE-BF2D-00AA003F40D0}" ax:persistence="persistStreamInit" r:id="rId1"/>
</file>

<file path=xl/activeX/activeX9.xml><?xml version="1.0" encoding="utf-8"?>
<ax:ocx xmlns:ax="http://schemas.microsoft.com/office/2006/activeX" xmlns:r="http://schemas.openxmlformats.org/officeDocument/2006/relationships" ax:classid="{978C9E23-D4B0-11CE-BF2D-00AA003F40D0}"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6" Type="http://schemas.openxmlformats.org/officeDocument/2006/relationships/image" Target="../media/image9.emf"/><Relationship Id="rId5" Type="http://schemas.openxmlformats.org/officeDocument/2006/relationships/image" Target="../media/image8.emf"/><Relationship Id="rId4"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 Id="rId6" Type="http://schemas.openxmlformats.org/officeDocument/2006/relationships/image" Target="../media/image15.emf"/><Relationship Id="rId5" Type="http://schemas.openxmlformats.org/officeDocument/2006/relationships/image" Target="../media/image14.emf"/><Relationship Id="rId4"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1581150</xdr:colOff>
          <xdr:row>2</xdr:row>
          <xdr:rowOff>95250</xdr:rowOff>
        </xdr:from>
        <xdr:to>
          <xdr:col>5</xdr:col>
          <xdr:colOff>1200150</xdr:colOff>
          <xdr:row>4</xdr:row>
          <xdr:rowOff>66675</xdr:rowOff>
        </xdr:to>
        <xdr:sp macro="" textlink="">
          <xdr:nvSpPr>
            <xdr:cNvPr id="11288" name="CmdButton_Translate" hidden="1">
              <a:extLst>
                <a:ext uri="{63B3BB69-23CF-44E3-9099-C40C66FF867C}">
                  <a14:compatExt spid="_x0000_s11288"/>
                </a:ext>
                <a:ext uri="{FF2B5EF4-FFF2-40B4-BE49-F238E27FC236}">
                  <a16:creationId xmlns:a16="http://schemas.microsoft.com/office/drawing/2014/main" id="{00000000-0008-0000-0200-00001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2</xdr:row>
          <xdr:rowOff>95250</xdr:rowOff>
        </xdr:from>
        <xdr:to>
          <xdr:col>4</xdr:col>
          <xdr:colOff>1143000</xdr:colOff>
          <xdr:row>4</xdr:row>
          <xdr:rowOff>66675</xdr:rowOff>
        </xdr:to>
        <xdr:sp macro="" textlink="">
          <xdr:nvSpPr>
            <xdr:cNvPr id="11295" name="CmdButton_Protection" hidden="1">
              <a:extLst>
                <a:ext uri="{63B3BB69-23CF-44E3-9099-C40C66FF867C}">
                  <a14:compatExt spid="_x0000_s11295"/>
                </a:ext>
                <a:ext uri="{FF2B5EF4-FFF2-40B4-BE49-F238E27FC236}">
                  <a16:creationId xmlns:a16="http://schemas.microsoft.com/office/drawing/2014/main" id="{00000000-0008-0000-0200-00001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333373</xdr:colOff>
      <xdr:row>0</xdr:row>
      <xdr:rowOff>85726</xdr:rowOff>
    </xdr:from>
    <xdr:to>
      <xdr:col>12</xdr:col>
      <xdr:colOff>187423</xdr:colOff>
      <xdr:row>2</xdr:row>
      <xdr:rowOff>115101</xdr:rowOff>
    </xdr:to>
    <xdr:pic macro="[0]!Home">
      <xdr:nvPicPr>
        <xdr:cNvPr id="2315" name="Picture 6">
          <a:extLst>
            <a:ext uri="{FF2B5EF4-FFF2-40B4-BE49-F238E27FC236}">
              <a16:creationId xmlns:a16="http://schemas.microsoft.com/office/drawing/2014/main" id="{00000000-0008-0000-0700-00000B09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9548" y="85726"/>
          <a:ext cx="1130400" cy="35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1</xdr:row>
          <xdr:rowOff>0</xdr:rowOff>
        </xdr:from>
        <xdr:to>
          <xdr:col>4</xdr:col>
          <xdr:colOff>704850</xdr:colOff>
          <xdr:row>2</xdr:row>
          <xdr:rowOff>133350</xdr:rowOff>
        </xdr:to>
        <xdr:sp macro="" textlink="">
          <xdr:nvSpPr>
            <xdr:cNvPr id="2058" name="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DE" sz="1000" b="0" i="0" u="none" strike="noStrike" baseline="0">
                  <a:solidFill>
                    <a:srgbClr val="000000"/>
                  </a:solidFill>
                  <a:latin typeface="Arial"/>
                  <a:cs typeface="Arial"/>
                </a:rPr>
                <a:t>Kundenstammdaten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1</xdr:row>
          <xdr:rowOff>0</xdr:rowOff>
        </xdr:from>
        <xdr:to>
          <xdr:col>4</xdr:col>
          <xdr:colOff>1866900</xdr:colOff>
          <xdr:row>2</xdr:row>
          <xdr:rowOff>133350</xdr:rowOff>
        </xdr:to>
        <xdr:sp macro="" textlink="">
          <xdr:nvSpPr>
            <xdr:cNvPr id="2059" name="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DE" sz="1000" b="0" i="0" u="none" strike="noStrike" baseline="0">
                  <a:solidFill>
                    <a:srgbClr val="000000"/>
                  </a:solidFill>
                  <a:latin typeface="Arial"/>
                  <a:cs typeface="Arial"/>
                </a:rPr>
                <a:t>Fenster (2)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1905000</xdr:colOff>
          <xdr:row>1</xdr:row>
          <xdr:rowOff>0</xdr:rowOff>
        </xdr:from>
        <xdr:to>
          <xdr:col>5</xdr:col>
          <xdr:colOff>28575</xdr:colOff>
          <xdr:row>2</xdr:row>
          <xdr:rowOff>133350</xdr:rowOff>
        </xdr:to>
        <xdr:sp macro="" textlink="">
          <xdr:nvSpPr>
            <xdr:cNvPr id="2060" name="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DE" sz="1000" b="0" i="0" u="none" strike="noStrike" baseline="0">
                  <a:solidFill>
                    <a:srgbClr val="000000"/>
                  </a:solidFill>
                  <a:latin typeface="Arial"/>
                  <a:cs typeface="Arial"/>
                </a:rPr>
                <a:t>Rollladen (3)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xdr:row>
          <xdr:rowOff>0</xdr:rowOff>
        </xdr:from>
        <xdr:to>
          <xdr:col>7</xdr:col>
          <xdr:colOff>247650</xdr:colOff>
          <xdr:row>2</xdr:row>
          <xdr:rowOff>133350</xdr:rowOff>
        </xdr:to>
        <xdr:sp macro="" textlink="">
          <xdr:nvSpPr>
            <xdr:cNvPr id="2061" name="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DE" sz="1000" b="0" i="0" u="none" strike="noStrike" baseline="0">
                  <a:solidFill>
                    <a:srgbClr val="000000"/>
                  </a:solidFill>
                  <a:latin typeface="Arial"/>
                  <a:cs typeface="Arial"/>
                </a:rPr>
                <a:t>Speichern unter… (4)</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2</xdr:col>
      <xdr:colOff>56514</xdr:colOff>
      <xdr:row>6</xdr:row>
      <xdr:rowOff>59690</xdr:rowOff>
    </xdr:from>
    <xdr:to>
      <xdr:col>17</xdr:col>
      <xdr:colOff>16</xdr:colOff>
      <xdr:row>62</xdr:row>
      <xdr:rowOff>171</xdr:rowOff>
    </xdr:to>
    <xdr:sp macro="" textlink="">
      <xdr:nvSpPr>
        <xdr:cNvPr id="3073" name="Text Box 1">
          <a:extLst>
            <a:ext uri="{FF2B5EF4-FFF2-40B4-BE49-F238E27FC236}">
              <a16:creationId xmlns:a16="http://schemas.microsoft.com/office/drawing/2014/main" id="{00000000-0008-0000-0800-0000010C0000}"/>
            </a:ext>
          </a:extLst>
        </xdr:cNvPr>
        <xdr:cNvSpPr txBox="1">
          <a:spLocks noChangeArrowheads="1"/>
        </xdr:cNvSpPr>
      </xdr:nvSpPr>
      <xdr:spPr bwMode="auto">
        <a:xfrm>
          <a:off x="323849" y="990600"/>
          <a:ext cx="8229601" cy="10372725"/>
        </a:xfrm>
        <a:prstGeom prst="rect">
          <a:avLst/>
        </a:prstGeom>
        <a:noFill/>
        <a:ln w="9525">
          <a:noFill/>
          <a:miter lim="800000"/>
          <a:headEnd/>
          <a:tailEnd/>
        </a:ln>
      </xdr:spPr>
      <xdr:txBody>
        <a:bodyPr vertOverflow="clip" wrap="square" lIns="36576" tIns="22860" rIns="0" bIns="0" anchor="t" upright="1"/>
        <a:lstStyle/>
        <a:p>
          <a:pPr algn="l" rtl="0">
            <a:defRPr sz="1000"/>
          </a:pP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1. Die Lagerbestandsmeldung ist Voraussetzung für den Lagerbonus</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r>
            <a:rPr lang="de-DE" sz="1000">
              <a:effectLst/>
              <a:latin typeface="Verdana" panose="020B0604030504040204" pitchFamily="34" charset="0"/>
              <a:ea typeface="Verdana" panose="020B0604030504040204" pitchFamily="34" charset="0"/>
              <a:cs typeface="+mn-cs"/>
            </a:rPr>
            <a:t>Im Rahmen des Konditionssystems gewährt VELUX Ihnen einen Lagerbonus. Der Lagerbonus honoriert die Mindestlagerhaltung an VELUX Dachfenstern (Lagerbonus Sortiment A) und VELUX Rollläden (Lagerbonus Sortiment C) des aktuellen Sortiments in einem ausgewogenen Sortimentsmix, die Bereitstellung von Bestandsdaten auf elektronischem Weg sowie die Lieferbereitschaft unserer Handelspartner.</a:t>
          </a:r>
          <a:br>
            <a:rPr lang="de-DE" sz="1000">
              <a:effectLst/>
              <a:latin typeface="Verdana" panose="020B0604030504040204" pitchFamily="34" charset="0"/>
              <a:ea typeface="Verdana" panose="020B0604030504040204" pitchFamily="34" charset="0"/>
              <a:cs typeface="+mn-cs"/>
            </a:rPr>
          </a:br>
          <a:endParaRPr lang="de-DE" sz="1000">
            <a:effectLst/>
            <a:latin typeface="Verdana" panose="020B0604030504040204" pitchFamily="34" charset="0"/>
            <a:ea typeface="Verdana" panose="020B0604030504040204" pitchFamily="34" charset="0"/>
          </a:endParaRPr>
        </a:p>
        <a:p>
          <a:r>
            <a:rPr lang="de-DE" sz="1000">
              <a:effectLst/>
              <a:latin typeface="Verdana" panose="020B0604030504040204" pitchFamily="34" charset="0"/>
              <a:ea typeface="Verdana" panose="020B0604030504040204" pitchFamily="34" charset="0"/>
              <a:cs typeface="+mn-cs"/>
            </a:rPr>
            <a:t>Unter Mindestlagerhaltung verstehen wir, dass der kleinste der an den Stichtagen gemeldeten Lagerbestände im Zeitraum zwischen 1. März und 31. Oktober nicht unterschritten wird. VELUX behält sich vor, die Lagerbestände in diesem Zeitraum jederzeit zu überprüfen.</a:t>
          </a:r>
          <a:br>
            <a:rPr lang="de-DE" sz="1000">
              <a:effectLst/>
              <a:latin typeface="Verdana" panose="020B0604030504040204" pitchFamily="34" charset="0"/>
              <a:ea typeface="Verdana" panose="020B0604030504040204" pitchFamily="34" charset="0"/>
              <a:cs typeface="+mn-cs"/>
            </a:rPr>
          </a:br>
          <a:endParaRPr lang="de-DE" sz="1000">
            <a:effectLst/>
            <a:latin typeface="Verdana" panose="020B0604030504040204" pitchFamily="34" charset="0"/>
            <a:ea typeface="Verdana" panose="020B0604030504040204" pitchFamily="34" charset="0"/>
          </a:endParaRPr>
        </a:p>
        <a:p>
          <a:r>
            <a:rPr lang="de-DE" sz="1000">
              <a:effectLst/>
              <a:latin typeface="Verdana" panose="020B0604030504040204" pitchFamily="34" charset="0"/>
              <a:ea typeface="Verdana" panose="020B0604030504040204" pitchFamily="34" charset="0"/>
              <a:cs typeface="+mn-cs"/>
            </a:rPr>
            <a:t>Der Lagerbestand wird an von VELUX vorgegebenen Zeitpunkten vier Mal jährlich durch Zählung des Handels ermittelt. Die Stichtage für die Rückmeldung der Lagerbestände sind </a:t>
          </a:r>
          <a:r>
            <a:rPr lang="de-DE" sz="1000" b="1">
              <a:effectLst/>
              <a:latin typeface="Verdana" panose="020B0604030504040204" pitchFamily="34" charset="0"/>
              <a:ea typeface="Verdana" panose="020B0604030504040204" pitchFamily="34" charset="0"/>
              <a:cs typeface="+mn-cs"/>
            </a:rPr>
            <a:t>01. April</a:t>
          </a:r>
          <a:r>
            <a:rPr lang="de-DE" sz="1000" b="1" baseline="0">
              <a:effectLst/>
              <a:latin typeface="Verdana" panose="020B0604030504040204" pitchFamily="34" charset="0"/>
              <a:ea typeface="Verdana" panose="020B0604030504040204" pitchFamily="34" charset="0"/>
              <a:cs typeface="+mn-cs"/>
            </a:rPr>
            <a:t>, 01. Juni, 01. August </a:t>
          </a:r>
          <a:r>
            <a:rPr lang="de-DE" sz="1000">
              <a:effectLst/>
              <a:latin typeface="Verdana" panose="020B0604030504040204" pitchFamily="34" charset="0"/>
              <a:ea typeface="Verdana" panose="020B0604030504040204" pitchFamily="34" charset="0"/>
              <a:cs typeface="+mn-cs"/>
            </a:rPr>
            <a:t>und </a:t>
          </a:r>
          <a:r>
            <a:rPr lang="de-DE" sz="1000" b="1">
              <a:effectLst/>
              <a:latin typeface="Verdana" panose="020B0604030504040204" pitchFamily="34" charset="0"/>
              <a:ea typeface="Verdana" panose="020B0604030504040204" pitchFamily="34" charset="0"/>
              <a:cs typeface="+mn-cs"/>
            </a:rPr>
            <a:t>01. Oktober</a:t>
          </a:r>
          <a:r>
            <a:rPr lang="de-DE" sz="1000">
              <a:effectLst/>
              <a:latin typeface="Verdana" panose="020B0604030504040204" pitchFamily="34" charset="0"/>
              <a:ea typeface="Verdana" panose="020B0604030504040204" pitchFamily="34" charset="0"/>
              <a:cs typeface="+mn-cs"/>
            </a:rPr>
            <a:t>. Wir akzeptieren Rückmeldungseingänge bis spätestens 5</a:t>
          </a:r>
          <a:r>
            <a:rPr lang="de-DE" sz="1000" baseline="0">
              <a:effectLst/>
              <a:latin typeface="Verdana" panose="020B0604030504040204" pitchFamily="34" charset="0"/>
              <a:ea typeface="Verdana" panose="020B0604030504040204" pitchFamily="34" charset="0"/>
              <a:cs typeface="+mn-cs"/>
            </a:rPr>
            <a:t> Arbeitst</a:t>
          </a:r>
          <a:r>
            <a:rPr lang="de-DE" sz="1000">
              <a:effectLst/>
              <a:latin typeface="Verdana" panose="020B0604030504040204" pitchFamily="34" charset="0"/>
              <a:ea typeface="Verdana" panose="020B0604030504040204" pitchFamily="34" charset="0"/>
              <a:cs typeface="+mn-cs"/>
            </a:rPr>
            <a:t>age nach diesen Stichtagen. Aus den vier übermittelten Lagerbeständen wird der geringste Bestand zur Ermittlung des Lagerbonus herangezogen.</a:t>
          </a:r>
          <a:br>
            <a:rPr lang="de-DE" sz="1000">
              <a:effectLst/>
              <a:latin typeface="Verdana" panose="020B0604030504040204" pitchFamily="34" charset="0"/>
              <a:ea typeface="Verdana" panose="020B0604030504040204" pitchFamily="34" charset="0"/>
              <a:cs typeface="+mn-cs"/>
            </a:rPr>
          </a:br>
          <a:endParaRPr lang="de-DE" sz="1000">
            <a:effectLst/>
            <a:latin typeface="Verdana" panose="020B0604030504040204" pitchFamily="34" charset="0"/>
            <a:ea typeface="Verdana" panose="020B0604030504040204" pitchFamily="34" charset="0"/>
          </a:endParaRPr>
        </a:p>
        <a:p>
          <a:pPr rtl="0"/>
          <a:r>
            <a:rPr lang="de-DE" sz="1000" b="0" i="0" baseline="0">
              <a:effectLst/>
              <a:latin typeface="Verdana" panose="020B0604030504040204" pitchFamily="34" charset="0"/>
              <a:ea typeface="Verdana" panose="020B0604030504040204" pitchFamily="34" charset="0"/>
              <a:cs typeface="+mn-cs"/>
            </a:rPr>
            <a:t>Bitte nutzen Sie zur Meldung Ihrer Lagerbestände diese Datei.</a:t>
          </a:r>
          <a:endParaRPr lang="de-DE" sz="1000">
            <a:effectLst/>
            <a:latin typeface="Verdana" panose="020B0604030504040204" pitchFamily="34" charset="0"/>
            <a:ea typeface="Verdana" panose="020B0604030504040204" pitchFamily="34" charset="0"/>
          </a:endParaRP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2. Erfassen der Lagerbestände in dieser Datei</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2.1 Kundenstammdaten</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Füllen Sie zunächst das Formular "Kundenstammdaten" aus. Alle mit einem Stern gekennzeichneten Felder sind Pflichteingaben, die für eine fehlerfreie Verarbeitung Ihrer Lagerbestandsmeldungen notwendig sind. Für Rückfragen geben Sie bitte auch Ihre Telefonnummer und Ihre E-Mail Adresse an.</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Klicken Sie anschließend bitte auf die Schaltfläche "Fenster (2)".</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2.2 Meldeformular Fenster</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Mit dem Meldeformular teilen Sie uns Ihre Lagerbestände der Dachfenster, Flachdach-Fenster sowie Tageslicht-Spots (Bestand je Artikel) mit. Kaltraumfenster sind seit 2020 nicht mehr bonusberechtigt.</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1" u="sng"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Zählung am </a:t>
          </a: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Tag der Zählung</a:t>
          </a:r>
        </a:p>
        <a:p>
          <a:pPr algn="l" rtl="0">
            <a:defRPr sz="1000"/>
          </a:pPr>
          <a:r>
            <a:rPr lang="de-DE" sz="1000" b="0" i="1" u="sng"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Meldung</a:t>
          </a: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 Auswahl des Stichtages 01. April, 01. Juni, 01. August, 01. Oktober</a:t>
          </a:r>
        </a:p>
        <a:p>
          <a:pPr algn="l" rtl="0">
            <a:defRPr sz="1000"/>
          </a:pPr>
          <a:r>
            <a:rPr lang="de-DE" sz="1000" b="0" i="1" u="sng"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Jahr</a:t>
          </a: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- 2026 (ist bereits gefüllt)</a:t>
          </a:r>
        </a:p>
        <a:p>
          <a:pPr algn="l" rtl="0">
            <a:defRPr sz="1000"/>
          </a:pPr>
          <a:r>
            <a:rPr lang="de-DE" sz="1000" b="0" i="1" u="sng"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Artikelnummer</a:t>
          </a: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 Zum Meldezeitpunkt am Lager geführter Artikel</a:t>
          </a:r>
        </a:p>
        <a:p>
          <a:pPr algn="l" rtl="0">
            <a:defRPr sz="1000"/>
          </a:pPr>
          <a:r>
            <a:rPr lang="de-DE" sz="1000" b="0" i="1" u="sng"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Gruppe</a:t>
          </a: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 Fenster oder Rollläden (wird automatisch ausgefüllt) </a:t>
          </a:r>
        </a:p>
        <a:p>
          <a:pPr algn="l" rtl="0">
            <a:defRPr sz="1000"/>
          </a:pPr>
          <a:r>
            <a:rPr lang="de-DE" sz="1000" b="0" i="1" u="sng"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Bestand</a:t>
          </a: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 Lagerbestand des Artikels zum Meldezeitpunkt je Artikel</a:t>
          </a:r>
        </a:p>
        <a:p>
          <a:pPr algn="l" rtl="0">
            <a:defRPr sz="1000"/>
          </a:pPr>
          <a:r>
            <a:rPr lang="de-DE" sz="1000" b="0" i="1" u="sng"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Status</a:t>
          </a: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 Informationen zur Vollständigkeit Ihrer Angaben</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Wenn Sie Ihren Lagerbestand an Rollläden melden möchten, klicken Sie anschließend bitte auf die Schaltfläche "Rollläden (3)".</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2.3 Meldeformular Rollläden</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Benutzung analog dem Meldeformular Fenster. </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2.4 Speichern der Datei</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Zum Speichern der Datei klicken Sie auf die Schaltfläche "Speichern unter... (4)" Das Programm vergibt nun automatisch einen Dateinamen, bestehend aus Ihrer Kundennummer, dem Firmennamen und dem Datum der Meldung. Bitte ändern Sie diesen Namen nach Möglichkeit nicht. Sie erleichtern uns damit die weitere Verarbeitung der Datei.</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3. Übermittlung der Datei an VELUX</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Bitte senden Sie die ausgefüllte Datei auf folgendem Weg an VELUX</a:t>
          </a:r>
        </a:p>
        <a:p>
          <a:pPr algn="l" rtl="0">
            <a:defRPr sz="1000"/>
          </a:pP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a:t>
          </a:r>
          <a:r>
            <a:rPr lang="de-DE" sz="1000" b="1"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Per Mail an:</a:t>
          </a:r>
          <a:endPar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a:p>
          <a:pPr algn="l" rtl="0">
            <a:defRPr sz="1000"/>
          </a:pPr>
          <a:r>
            <a:rPr lang="de-DE" sz="10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        lagerbestand@VELUX.de</a:t>
          </a:r>
        </a:p>
      </xdr:txBody>
    </xdr:sp>
    <xdr:clientData/>
  </xdr:twoCellAnchor>
  <xdr:twoCellAnchor editAs="oneCell">
    <xdr:from>
      <xdr:col>14</xdr:col>
      <xdr:colOff>352425</xdr:colOff>
      <xdr:row>0</xdr:row>
      <xdr:rowOff>85725</xdr:rowOff>
    </xdr:from>
    <xdr:to>
      <xdr:col>17</xdr:col>
      <xdr:colOff>8355</xdr:colOff>
      <xdr:row>2</xdr:row>
      <xdr:rowOff>115100</xdr:rowOff>
    </xdr:to>
    <xdr:pic macro="[0]!Home">
      <xdr:nvPicPr>
        <xdr:cNvPr id="8" name="Picture 6">
          <a:extLst>
            <a:ext uri="{FF2B5EF4-FFF2-40B4-BE49-F238E27FC236}">
              <a16:creationId xmlns:a16="http://schemas.microsoft.com/office/drawing/2014/main" id="{00000000-0008-0000-0800-000008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8600" y="85725"/>
          <a:ext cx="1124050" cy="35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16</xdr:row>
      <xdr:rowOff>0</xdr:rowOff>
    </xdr:from>
    <xdr:to>
      <xdr:col>11</xdr:col>
      <xdr:colOff>28585</xdr:colOff>
      <xdr:row>28</xdr:row>
      <xdr:rowOff>57189</xdr:rowOff>
    </xdr:to>
    <xdr:sp macro="" textlink="">
      <xdr:nvSpPr>
        <xdr:cNvPr id="1025" name="Text Box 1">
          <a:extLst>
            <a:ext uri="{FF2B5EF4-FFF2-40B4-BE49-F238E27FC236}">
              <a16:creationId xmlns:a16="http://schemas.microsoft.com/office/drawing/2014/main" id="{00000000-0008-0000-0900-000001040000}"/>
            </a:ext>
          </a:extLst>
        </xdr:cNvPr>
        <xdr:cNvSpPr txBox="1">
          <a:spLocks noChangeArrowheads="1"/>
        </xdr:cNvSpPr>
      </xdr:nvSpPr>
      <xdr:spPr bwMode="auto">
        <a:xfrm>
          <a:off x="457200" y="2581275"/>
          <a:ext cx="7953375" cy="1990725"/>
        </a:xfrm>
        <a:prstGeom prst="rect">
          <a:avLst/>
        </a:prstGeom>
        <a:noFill/>
        <a:ln w="9525">
          <a:noFill/>
          <a:miter lim="800000"/>
          <a:headEnd/>
          <a:tailEnd/>
        </a:ln>
      </xdr:spPr>
      <xdr:txBody>
        <a:bodyPr vertOverflow="clip" wrap="square" lIns="27432" tIns="22860" rIns="0" bIns="0" anchor="t" upright="1"/>
        <a:lstStyle/>
        <a:p>
          <a:pPr algn="l" rtl="0">
            <a:lnSpc>
              <a:spcPts val="1100"/>
            </a:lnSpc>
            <a:defRPr sz="1000"/>
          </a:pPr>
          <a:r>
            <a:rPr lang="de-DE" sz="1000" b="0" i="0" u="none" strike="noStrike" baseline="0">
              <a:solidFill>
                <a:srgbClr val="000000"/>
              </a:solidFill>
              <a:latin typeface="Verdana"/>
            </a:rPr>
            <a:t>Mit dieser Datei melden Sie Ihre Lagerbestände an VELUX.</a:t>
          </a:r>
        </a:p>
        <a:p>
          <a:pPr algn="l" rtl="0">
            <a:lnSpc>
              <a:spcPts val="1100"/>
            </a:lnSpc>
            <a:defRPr sz="1000"/>
          </a:pPr>
          <a:endParaRPr lang="de-DE" sz="1000" b="0" i="0" u="none" strike="noStrike" baseline="0">
            <a:solidFill>
              <a:srgbClr val="000000"/>
            </a:solidFill>
            <a:latin typeface="Verdana"/>
          </a:endParaRPr>
        </a:p>
        <a:p>
          <a:pPr algn="l" rtl="0">
            <a:lnSpc>
              <a:spcPts val="1100"/>
            </a:lnSpc>
            <a:defRPr sz="1000"/>
          </a:pPr>
          <a:r>
            <a:rPr lang="de-DE" sz="1000" b="0" i="0" u="none" strike="noStrike" baseline="0">
              <a:solidFill>
                <a:srgbClr val="000000"/>
              </a:solidFill>
              <a:latin typeface="Verdana"/>
            </a:rPr>
            <a:t>Für die Gewährung des Lagerbonus im Sortiment A ist es Voraussetzung, dass Sie uns Ihren Lagerbestand an Dachfenstern, Flachdach-Fenstern, Lichtkuppeln und Tageslicht-Spots je Artikel melden.</a:t>
          </a:r>
        </a:p>
        <a:p>
          <a:pPr algn="l" rtl="0">
            <a:lnSpc>
              <a:spcPts val="1100"/>
            </a:lnSpc>
            <a:defRPr sz="1000"/>
          </a:pPr>
          <a:r>
            <a:rPr lang="de-DE" sz="1000" b="0" i="0" u="none" strike="noStrike" baseline="0">
              <a:solidFill>
                <a:srgbClr val="000000"/>
              </a:solidFill>
              <a:latin typeface="Verdana"/>
            </a:rPr>
            <a:t>Für den Lagerbonus im Sortiment C ist es Voraussetzung, dass Sie uns Ihren Lagerbestand an Rollläden je Artikel melden.</a:t>
          </a:r>
        </a:p>
        <a:p>
          <a:pPr algn="l" rtl="0">
            <a:lnSpc>
              <a:spcPts val="1100"/>
            </a:lnSpc>
            <a:defRPr sz="1000"/>
          </a:pPr>
          <a:endParaRPr lang="de-DE" sz="1000" b="0" i="0" u="none" strike="noStrike" baseline="0">
            <a:solidFill>
              <a:srgbClr val="000000"/>
            </a:solidFill>
            <a:latin typeface="Verdana"/>
          </a:endParaRPr>
        </a:p>
        <a:p>
          <a:pPr algn="l" rtl="0">
            <a:lnSpc>
              <a:spcPts val="1100"/>
            </a:lnSpc>
            <a:defRPr sz="1000"/>
          </a:pPr>
          <a:r>
            <a:rPr lang="de-DE" sz="1000" b="0" i="0" u="none" strike="noStrike" baseline="0">
              <a:solidFill>
                <a:srgbClr val="000000"/>
              </a:solidFill>
              <a:latin typeface="Verdana"/>
            </a:rPr>
            <a:t>Für weitere Informationen klicken Sie bitte auf die Schaltfläche "Weitere Informationen".</a:t>
          </a:r>
        </a:p>
      </xdr:txBody>
    </xdr:sp>
    <xdr:clientData/>
  </xdr:twoCellAnchor>
  <xdr:twoCellAnchor editAs="oneCell">
    <xdr:from>
      <xdr:col>9</xdr:col>
      <xdr:colOff>333375</xdr:colOff>
      <xdr:row>0</xdr:row>
      <xdr:rowOff>104775</xdr:rowOff>
    </xdr:from>
    <xdr:to>
      <xdr:col>11</xdr:col>
      <xdr:colOff>187425</xdr:colOff>
      <xdr:row>2</xdr:row>
      <xdr:rowOff>134150</xdr:rowOff>
    </xdr:to>
    <xdr:pic macro="[0]!Home">
      <xdr:nvPicPr>
        <xdr:cNvPr id="10" name="Picture 6">
          <a:extLst>
            <a:ext uri="{FF2B5EF4-FFF2-40B4-BE49-F238E27FC236}">
              <a16:creationId xmlns:a16="http://schemas.microsoft.com/office/drawing/2014/main" id="{00000000-0008-0000-0900-00000A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48575" y="104775"/>
          <a:ext cx="1130400" cy="35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1600200</xdr:colOff>
          <xdr:row>11</xdr:row>
          <xdr:rowOff>171450</xdr:rowOff>
        </xdr:to>
        <xdr:sp macro="" textlink="">
          <xdr:nvSpPr>
            <xdr:cNvPr id="9242" name="Label1" hidden="1">
              <a:extLst>
                <a:ext uri="{63B3BB69-23CF-44E3-9099-C40C66FF867C}">
                  <a14:compatExt spid="_x0000_s9242"/>
                </a:ext>
                <a:ext uri="{FF2B5EF4-FFF2-40B4-BE49-F238E27FC236}">
                  <a16:creationId xmlns:a16="http://schemas.microsoft.com/office/drawing/2014/main" id="{00000000-0008-0000-0A00-00001A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1600200</xdr:colOff>
          <xdr:row>11</xdr:row>
          <xdr:rowOff>171450</xdr:rowOff>
        </xdr:to>
        <xdr:sp macro="" textlink="">
          <xdr:nvSpPr>
            <xdr:cNvPr id="9243" name="Label2" hidden="1">
              <a:extLst>
                <a:ext uri="{63B3BB69-23CF-44E3-9099-C40C66FF867C}">
                  <a14:compatExt spid="_x0000_s9243"/>
                </a:ext>
                <a:ext uri="{FF2B5EF4-FFF2-40B4-BE49-F238E27FC236}">
                  <a16:creationId xmlns:a16="http://schemas.microsoft.com/office/drawing/2014/main" id="{00000000-0008-0000-0A00-00001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1619250</xdr:colOff>
          <xdr:row>11</xdr:row>
          <xdr:rowOff>171450</xdr:rowOff>
        </xdr:to>
        <xdr:sp macro="" textlink="">
          <xdr:nvSpPr>
            <xdr:cNvPr id="9244" name="Label3" hidden="1">
              <a:extLst>
                <a:ext uri="{63B3BB69-23CF-44E3-9099-C40C66FF867C}">
                  <a14:compatExt spid="_x0000_s9244"/>
                </a:ext>
                <a:ext uri="{FF2B5EF4-FFF2-40B4-BE49-F238E27FC236}">
                  <a16:creationId xmlns:a16="http://schemas.microsoft.com/office/drawing/2014/main" id="{00000000-0008-0000-0A00-00001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0</xdr:rowOff>
        </xdr:to>
        <xdr:sp macro="" textlink="">
          <xdr:nvSpPr>
            <xdr:cNvPr id="9245" name="Label4" hidden="1">
              <a:extLst>
                <a:ext uri="{63B3BB69-23CF-44E3-9099-C40C66FF867C}">
                  <a14:compatExt spid="_x0000_s9245"/>
                </a:ext>
                <a:ext uri="{FF2B5EF4-FFF2-40B4-BE49-F238E27FC236}">
                  <a16:creationId xmlns:a16="http://schemas.microsoft.com/office/drawing/2014/main" id="{00000000-0008-0000-0A00-00001D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9</xdr:col>
          <xdr:colOff>0</xdr:colOff>
          <xdr:row>12</xdr:row>
          <xdr:rowOff>0</xdr:rowOff>
        </xdr:to>
        <xdr:sp macro="" textlink="">
          <xdr:nvSpPr>
            <xdr:cNvPr id="9251" name="Label10" hidden="1">
              <a:extLst>
                <a:ext uri="{63B3BB69-23CF-44E3-9099-C40C66FF867C}">
                  <a14:compatExt spid="_x0000_s9251"/>
                </a:ext>
                <a:ext uri="{FF2B5EF4-FFF2-40B4-BE49-F238E27FC236}">
                  <a16:creationId xmlns:a16="http://schemas.microsoft.com/office/drawing/2014/main" id="{00000000-0008-0000-0A00-00002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0</xdr:colOff>
          <xdr:row>12</xdr:row>
          <xdr:rowOff>0</xdr:rowOff>
        </xdr:to>
        <xdr:sp macro="" textlink="">
          <xdr:nvSpPr>
            <xdr:cNvPr id="9260" name="Label19" hidden="1">
              <a:extLst>
                <a:ext uri="{63B3BB69-23CF-44E3-9099-C40C66FF867C}">
                  <a14:compatExt spid="_x0000_s9260"/>
                </a:ext>
                <a:ext uri="{FF2B5EF4-FFF2-40B4-BE49-F238E27FC236}">
                  <a16:creationId xmlns:a16="http://schemas.microsoft.com/office/drawing/2014/main" id="{00000000-0008-0000-0A00-00002C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editAs="oneCell">
    <xdr:from>
      <xdr:col>9</xdr:col>
      <xdr:colOff>3152775</xdr:colOff>
      <xdr:row>0</xdr:row>
      <xdr:rowOff>85725</xdr:rowOff>
    </xdr:from>
    <xdr:to>
      <xdr:col>11</xdr:col>
      <xdr:colOff>0</xdr:colOff>
      <xdr:row>2</xdr:row>
      <xdr:rowOff>115100</xdr:rowOff>
    </xdr:to>
    <xdr:pic macro="[0]!Home">
      <xdr:nvPicPr>
        <xdr:cNvPr id="13" name="Picture 6">
          <a:extLst>
            <a:ext uri="{FF2B5EF4-FFF2-40B4-BE49-F238E27FC236}">
              <a16:creationId xmlns:a16="http://schemas.microsoft.com/office/drawing/2014/main" id="{00000000-0008-0000-0A00-00000D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39075" y="85725"/>
          <a:ext cx="1130400" cy="35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1600200</xdr:colOff>
          <xdr:row>10</xdr:row>
          <xdr:rowOff>171450</xdr:rowOff>
        </xdr:to>
        <xdr:sp macro="" textlink="">
          <xdr:nvSpPr>
            <xdr:cNvPr id="10249" name="Label1" hidden="1">
              <a:extLst>
                <a:ext uri="{63B3BB69-23CF-44E3-9099-C40C66FF867C}">
                  <a14:compatExt spid="_x0000_s10249"/>
                </a:ext>
                <a:ext uri="{FF2B5EF4-FFF2-40B4-BE49-F238E27FC236}">
                  <a16:creationId xmlns:a16="http://schemas.microsoft.com/office/drawing/2014/main" id="{00000000-0008-0000-0B00-000009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1600200</xdr:colOff>
          <xdr:row>10</xdr:row>
          <xdr:rowOff>171450</xdr:rowOff>
        </xdr:to>
        <xdr:sp macro="" textlink="">
          <xdr:nvSpPr>
            <xdr:cNvPr id="10250" name="Label2" hidden="1">
              <a:extLst>
                <a:ext uri="{63B3BB69-23CF-44E3-9099-C40C66FF867C}">
                  <a14:compatExt spid="_x0000_s10250"/>
                </a:ext>
                <a:ext uri="{FF2B5EF4-FFF2-40B4-BE49-F238E27FC236}">
                  <a16:creationId xmlns:a16="http://schemas.microsoft.com/office/drawing/2014/main" id="{00000000-0008-0000-0B00-00000A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5</xdr:col>
          <xdr:colOff>19050</xdr:colOff>
          <xdr:row>11</xdr:row>
          <xdr:rowOff>0</xdr:rowOff>
        </xdr:to>
        <xdr:sp macro="" textlink="">
          <xdr:nvSpPr>
            <xdr:cNvPr id="10251" name="Label3" hidden="1">
              <a:extLst>
                <a:ext uri="{63B3BB69-23CF-44E3-9099-C40C66FF867C}">
                  <a14:compatExt spid="_x0000_s10251"/>
                </a:ext>
                <a:ext uri="{FF2B5EF4-FFF2-40B4-BE49-F238E27FC236}">
                  <a16:creationId xmlns:a16="http://schemas.microsoft.com/office/drawing/2014/main" id="{00000000-0008-0000-0B00-00000B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xdr:row>
          <xdr:rowOff>0</xdr:rowOff>
        </xdr:from>
        <xdr:to>
          <xdr:col>5</xdr:col>
          <xdr:colOff>704850</xdr:colOff>
          <xdr:row>12</xdr:row>
          <xdr:rowOff>0</xdr:rowOff>
        </xdr:to>
        <xdr:sp macro="" textlink="">
          <xdr:nvSpPr>
            <xdr:cNvPr id="10252" name="Label4" hidden="1">
              <a:extLst>
                <a:ext uri="{63B3BB69-23CF-44E3-9099-C40C66FF867C}">
                  <a14:compatExt spid="_x0000_s10252"/>
                </a:ext>
                <a:ext uri="{FF2B5EF4-FFF2-40B4-BE49-F238E27FC236}">
                  <a16:creationId xmlns:a16="http://schemas.microsoft.com/office/drawing/2014/main" id="{00000000-0008-0000-0B00-00000C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0</xdr:rowOff>
        </xdr:from>
        <xdr:to>
          <xdr:col>9</xdr:col>
          <xdr:colOff>0</xdr:colOff>
          <xdr:row>11</xdr:row>
          <xdr:rowOff>0</xdr:rowOff>
        </xdr:to>
        <xdr:sp macro="" textlink="">
          <xdr:nvSpPr>
            <xdr:cNvPr id="10258" name="Label10" hidden="1">
              <a:extLst>
                <a:ext uri="{63B3BB69-23CF-44E3-9099-C40C66FF867C}">
                  <a14:compatExt spid="_x0000_s10258"/>
                </a:ext>
                <a:ext uri="{FF2B5EF4-FFF2-40B4-BE49-F238E27FC236}">
                  <a16:creationId xmlns:a16="http://schemas.microsoft.com/office/drawing/2014/main" id="{00000000-0008-0000-0B00-00001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0</xdr:rowOff>
        </xdr:from>
        <xdr:to>
          <xdr:col>10</xdr:col>
          <xdr:colOff>0</xdr:colOff>
          <xdr:row>11</xdr:row>
          <xdr:rowOff>0</xdr:rowOff>
        </xdr:to>
        <xdr:sp macro="" textlink="">
          <xdr:nvSpPr>
            <xdr:cNvPr id="10267" name="Label19" hidden="1">
              <a:extLst>
                <a:ext uri="{63B3BB69-23CF-44E3-9099-C40C66FF867C}">
                  <a14:compatExt spid="_x0000_s10267"/>
                </a:ext>
                <a:ext uri="{FF2B5EF4-FFF2-40B4-BE49-F238E27FC236}">
                  <a16:creationId xmlns:a16="http://schemas.microsoft.com/office/drawing/2014/main" id="{00000000-0008-0000-0B00-00001B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editAs="oneCell">
    <xdr:from>
      <xdr:col>9</xdr:col>
      <xdr:colOff>3143250</xdr:colOff>
      <xdr:row>0</xdr:row>
      <xdr:rowOff>95250</xdr:rowOff>
    </xdr:from>
    <xdr:to>
      <xdr:col>10</xdr:col>
      <xdr:colOff>187425</xdr:colOff>
      <xdr:row>2</xdr:row>
      <xdr:rowOff>124625</xdr:rowOff>
    </xdr:to>
    <xdr:pic macro="[0]!Home">
      <xdr:nvPicPr>
        <xdr:cNvPr id="13" name="Picture 6">
          <a:extLst>
            <a:ext uri="{FF2B5EF4-FFF2-40B4-BE49-F238E27FC236}">
              <a16:creationId xmlns:a16="http://schemas.microsoft.com/office/drawing/2014/main" id="{00000000-0008-0000-0B00-00000D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9550" y="95250"/>
          <a:ext cx="1130400" cy="35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VELUX_neu">
      <a:dk1>
        <a:srgbClr val="000000"/>
      </a:dk1>
      <a:lt1>
        <a:srgbClr val="FFFFFF"/>
      </a:lt1>
      <a:dk2>
        <a:srgbClr val="000000"/>
      </a:dk2>
      <a:lt2>
        <a:srgbClr val="737371"/>
      </a:lt2>
      <a:accent1>
        <a:srgbClr val="FF0000"/>
      </a:accent1>
      <a:accent2>
        <a:srgbClr val="A9CAE4"/>
      </a:accent2>
      <a:accent3>
        <a:srgbClr val="FFFFFF"/>
      </a:accent3>
      <a:accent4>
        <a:srgbClr val="000000"/>
      </a:accent4>
      <a:accent5>
        <a:srgbClr val="FFAAAA"/>
      </a:accent5>
      <a:accent6>
        <a:srgbClr val="99B7CF"/>
      </a:accent6>
      <a:hlink>
        <a:srgbClr val="C4C4C2"/>
      </a:hlink>
      <a:folHlink>
        <a:srgbClr val="E0E0DD"/>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8" Type="http://schemas.openxmlformats.org/officeDocument/2006/relationships/image" Target="../media/image5.emf"/><Relationship Id="rId13" Type="http://schemas.openxmlformats.org/officeDocument/2006/relationships/control" Target="../activeX/activeX7.xml"/><Relationship Id="rId3" Type="http://schemas.openxmlformats.org/officeDocument/2006/relationships/drawing" Target="../drawings/drawing5.xml"/><Relationship Id="rId7" Type="http://schemas.openxmlformats.org/officeDocument/2006/relationships/control" Target="../activeX/activeX4.xml"/><Relationship Id="rId12" Type="http://schemas.openxmlformats.org/officeDocument/2006/relationships/image" Target="../media/image7.emf"/><Relationship Id="rId2" Type="http://schemas.openxmlformats.org/officeDocument/2006/relationships/customProperty" Target="../customProperty11.bin"/><Relationship Id="rId16" Type="http://schemas.openxmlformats.org/officeDocument/2006/relationships/image" Target="../media/image9.emf"/><Relationship Id="rId1" Type="http://schemas.openxmlformats.org/officeDocument/2006/relationships/printerSettings" Target="../printerSettings/printerSettings10.bin"/><Relationship Id="rId6" Type="http://schemas.openxmlformats.org/officeDocument/2006/relationships/image" Target="../media/image4.emf"/><Relationship Id="rId11" Type="http://schemas.openxmlformats.org/officeDocument/2006/relationships/control" Target="../activeX/activeX6.xml"/><Relationship Id="rId5" Type="http://schemas.openxmlformats.org/officeDocument/2006/relationships/control" Target="../activeX/activeX3.xml"/><Relationship Id="rId15" Type="http://schemas.openxmlformats.org/officeDocument/2006/relationships/control" Target="../activeX/activeX8.xml"/><Relationship Id="rId10" Type="http://schemas.openxmlformats.org/officeDocument/2006/relationships/image" Target="../media/image6.emf"/><Relationship Id="rId4" Type="http://schemas.openxmlformats.org/officeDocument/2006/relationships/vmlDrawing" Target="../drawings/vmlDrawing3.vml"/><Relationship Id="rId9" Type="http://schemas.openxmlformats.org/officeDocument/2006/relationships/control" Target="../activeX/activeX5.xml"/><Relationship Id="rId14" Type="http://schemas.openxmlformats.org/officeDocument/2006/relationships/image" Target="../media/image8.emf"/></Relationships>
</file>

<file path=xl/worksheets/_rels/sheet12.xml.rels><?xml version="1.0" encoding="UTF-8" standalone="yes"?>
<Relationships xmlns="http://schemas.openxmlformats.org/package/2006/relationships"><Relationship Id="rId8" Type="http://schemas.openxmlformats.org/officeDocument/2006/relationships/image" Target="../media/image11.emf"/><Relationship Id="rId13" Type="http://schemas.openxmlformats.org/officeDocument/2006/relationships/control" Target="../activeX/activeX13.xml"/><Relationship Id="rId3" Type="http://schemas.openxmlformats.org/officeDocument/2006/relationships/drawing" Target="../drawings/drawing6.xml"/><Relationship Id="rId7" Type="http://schemas.openxmlformats.org/officeDocument/2006/relationships/control" Target="../activeX/activeX10.xml"/><Relationship Id="rId12" Type="http://schemas.openxmlformats.org/officeDocument/2006/relationships/image" Target="../media/image13.emf"/><Relationship Id="rId2" Type="http://schemas.openxmlformats.org/officeDocument/2006/relationships/customProperty" Target="../customProperty12.bin"/><Relationship Id="rId16" Type="http://schemas.openxmlformats.org/officeDocument/2006/relationships/image" Target="../media/image15.emf"/><Relationship Id="rId1" Type="http://schemas.openxmlformats.org/officeDocument/2006/relationships/printerSettings" Target="../printerSettings/printerSettings11.bin"/><Relationship Id="rId6" Type="http://schemas.openxmlformats.org/officeDocument/2006/relationships/image" Target="../media/image10.emf"/><Relationship Id="rId11" Type="http://schemas.openxmlformats.org/officeDocument/2006/relationships/control" Target="../activeX/activeX12.xml"/><Relationship Id="rId5" Type="http://schemas.openxmlformats.org/officeDocument/2006/relationships/control" Target="../activeX/activeX9.xml"/><Relationship Id="rId15" Type="http://schemas.openxmlformats.org/officeDocument/2006/relationships/control" Target="../activeX/activeX14.xml"/><Relationship Id="rId10" Type="http://schemas.openxmlformats.org/officeDocument/2006/relationships/image" Target="../media/image12.emf"/><Relationship Id="rId4" Type="http://schemas.openxmlformats.org/officeDocument/2006/relationships/vmlDrawing" Target="../drawings/vmlDrawing4.vml"/><Relationship Id="rId9" Type="http://schemas.openxmlformats.org/officeDocument/2006/relationships/control" Target="../activeX/activeX11.xml"/><Relationship Id="rId14" Type="http://schemas.openxmlformats.org/officeDocument/2006/relationships/image" Target="../media/image14.emf"/></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control" Target="../activeX/activeX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7.bin"/><Relationship Id="rId7" Type="http://schemas.openxmlformats.org/officeDocument/2006/relationships/ctrlProp" Target="../ctrlProps/ctrlProp1.xml"/><Relationship Id="rId2" Type="http://schemas.openxmlformats.org/officeDocument/2006/relationships/hyperlink" Target="mailto:lagerbestand@VELUX.de" TargetMode="External"/><Relationship Id="rId1" Type="http://schemas.openxmlformats.org/officeDocument/2006/relationships/hyperlink" Target="http://www.velux.de/" TargetMode="External"/><Relationship Id="rId6" Type="http://schemas.openxmlformats.org/officeDocument/2006/relationships/vmlDrawing" Target="../drawings/vmlDrawing2.vml"/><Relationship Id="rId5" Type="http://schemas.openxmlformats.org/officeDocument/2006/relationships/drawing" Target="../drawings/drawing2.xml"/><Relationship Id="rId10" Type="http://schemas.openxmlformats.org/officeDocument/2006/relationships/ctrlProp" Target="../ctrlProps/ctrlProp4.xml"/><Relationship Id="rId4" Type="http://schemas.openxmlformats.org/officeDocument/2006/relationships/customProperty" Target="../customProperty8.bin"/><Relationship Id="rId9"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0"/>
  <dimension ref="A1:I2"/>
  <sheetViews>
    <sheetView workbookViewId="0">
      <pane ySplit="1" topLeftCell="A2" activePane="bottomLeft" state="frozen"/>
      <selection activeCell="F2" sqref="F2"/>
      <selection pane="bottomLeft" activeCell="E9" sqref="E9"/>
    </sheetView>
  </sheetViews>
  <sheetFormatPr baseColWidth="10" defaultColWidth="9.28515625" defaultRowHeight="12.75"/>
  <cols>
    <col min="1" max="1" width="11" bestFit="1" customWidth="1"/>
    <col min="2" max="3" width="20.7109375" customWidth="1"/>
    <col min="4" max="4" width="9.28515625" customWidth="1"/>
    <col min="5" max="5" width="15.7109375" customWidth="1"/>
    <col min="6" max="6" width="20.7109375" customWidth="1"/>
    <col min="7" max="8" width="12.7109375" customWidth="1"/>
  </cols>
  <sheetData>
    <row r="1" spans="1:9">
      <c r="A1" t="s">
        <v>38</v>
      </c>
      <c r="B1" t="s">
        <v>39</v>
      </c>
      <c r="C1" t="s">
        <v>40</v>
      </c>
      <c r="D1" t="s">
        <v>53</v>
      </c>
      <c r="E1" t="s">
        <v>41</v>
      </c>
      <c r="F1" t="s">
        <v>42</v>
      </c>
      <c r="G1" t="s">
        <v>43</v>
      </c>
      <c r="H1" t="s">
        <v>44</v>
      </c>
      <c r="I1" t="s">
        <v>55</v>
      </c>
    </row>
    <row r="2" spans="1:9">
      <c r="A2">
        <f>IF(Customer!E7="",0,Customer!E7)</f>
        <v>0</v>
      </c>
      <c r="B2" t="str">
        <f>IF(Customer!E8="","#N/A",Customer!E8)</f>
        <v>#N/A</v>
      </c>
      <c r="C2" t="str">
        <f>IF(Customer!E9="","#N/A",Customer!E9)</f>
        <v>#N/A</v>
      </c>
      <c r="D2" t="str">
        <f>IF(Customer!E10="","#N/A",Customer!E10)</f>
        <v>#N/A</v>
      </c>
      <c r="E2" t="str">
        <f>IF(Customer!E11="","#N/A",Customer!E11)</f>
        <v>#N/A</v>
      </c>
      <c r="F2" t="str">
        <f>IF(Customer!E13="","#N/A",Customer!E13)</f>
        <v>#N/A</v>
      </c>
      <c r="G2" t="str">
        <f>IF(Customer!E14="","#N/A",Customer!E14)</f>
        <v>#N/A</v>
      </c>
      <c r="H2" t="str">
        <f>IF(Customer!E15="","#N/A",Customer!E15)</f>
        <v>#N/A</v>
      </c>
      <c r="I2" t="str">
        <f>Customer!C33</f>
        <v>XLS02A</v>
      </c>
    </row>
  </sheetData>
  <phoneticPr fontId="7" type="noConversion"/>
  <pageMargins left="0.78740157499999996" right="0.78740157499999996" top="0.984251969" bottom="0.984251969" header="0.5" footer="0.5"/>
  <pageSetup paperSize="9" orientation="portrait" r:id="rId1"/>
  <headerFooter alignWithMargins="0"/>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N34"/>
  <sheetViews>
    <sheetView showGridLines="0" tabSelected="1" workbookViewId="0">
      <selection activeCell="E7" sqref="E7"/>
    </sheetView>
  </sheetViews>
  <sheetFormatPr baseColWidth="10" defaultColWidth="0" defaultRowHeight="12.75" zeroHeight="1"/>
  <cols>
    <col min="1" max="1" width="3.7109375" customWidth="1"/>
    <col min="2" max="2" width="0.42578125" customWidth="1"/>
    <col min="3" max="3" width="2.7109375" customWidth="1"/>
    <col min="4" max="4" width="14.7109375" customWidth="1"/>
    <col min="5" max="5" width="46.42578125" customWidth="1"/>
    <col min="6" max="11" width="9.28515625" customWidth="1"/>
    <col min="12" max="12" width="2.7109375" customWidth="1"/>
    <col min="13" max="13" width="0.42578125" customWidth="1"/>
    <col min="14" max="14" width="4.28515625" customWidth="1"/>
    <col min="15" max="16384" width="9.28515625" hidden="1"/>
  </cols>
  <sheetData>
    <row r="1" spans="3:12"/>
    <row r="2" spans="3:12"/>
    <row r="3" spans="3:12"/>
    <row r="4" spans="3:12" ht="2.1" customHeight="1"/>
    <row r="5" spans="3:12" ht="23.25">
      <c r="C5" s="72" t="str">
        <f>VLOOKUP(132,TextID,CODE(Language!$B$4)-64,FALSE)</f>
        <v>Kundenstammdaten</v>
      </c>
      <c r="D5" s="59"/>
      <c r="E5" s="59"/>
      <c r="F5" s="59"/>
      <c r="G5" s="59"/>
      <c r="H5" s="59"/>
      <c r="I5" s="59"/>
      <c r="J5" s="59"/>
      <c r="K5" s="60"/>
      <c r="L5" s="60"/>
    </row>
    <row r="6" spans="3:12">
      <c r="C6" s="46"/>
      <c r="D6" s="41"/>
      <c r="E6" s="41" t="str">
        <f>VLOOKUP(134,TextID,CODE(Language!$B$4)-64,FALSE)</f>
        <v>* Eingabe erforderlich</v>
      </c>
      <c r="F6" s="41"/>
      <c r="G6" s="41"/>
      <c r="H6" s="41"/>
      <c r="I6" s="41"/>
      <c r="J6" s="41"/>
      <c r="K6" s="46"/>
      <c r="L6" s="46"/>
    </row>
    <row r="7" spans="3:12">
      <c r="C7" s="46"/>
      <c r="D7" s="47" t="str">
        <f>VLOOKUP(136,TextID,CODE(Language!$B$4)-64,FALSE)</f>
        <v>* Kundennummer</v>
      </c>
      <c r="E7" s="26"/>
      <c r="F7" s="41"/>
      <c r="G7" s="41"/>
      <c r="H7" s="41"/>
      <c r="I7" s="41"/>
      <c r="J7" s="41"/>
      <c r="K7" s="46"/>
      <c r="L7" s="46"/>
    </row>
    <row r="8" spans="3:12">
      <c r="C8" s="46"/>
      <c r="D8" s="48" t="str">
        <f>VLOOKUP(138,TextID,CODE(Language!$B$4)-64)</f>
        <v>* Firmenname</v>
      </c>
      <c r="E8" s="27"/>
      <c r="F8" s="41"/>
      <c r="G8" s="41"/>
      <c r="H8" s="41"/>
      <c r="I8" s="41"/>
      <c r="J8" s="41"/>
      <c r="K8" s="46"/>
      <c r="L8" s="46"/>
    </row>
    <row r="9" spans="3:12">
      <c r="C9" s="46"/>
      <c r="D9" s="48" t="str">
        <f>VLOOKUP(140,TextID,CODE(Language!$B$4)-64,FALSE)</f>
        <v>* Strasse</v>
      </c>
      <c r="E9" s="27"/>
      <c r="F9" s="41"/>
      <c r="G9" s="41"/>
      <c r="H9" s="41"/>
      <c r="I9" s="41"/>
      <c r="J9" s="41"/>
      <c r="K9" s="46"/>
      <c r="L9" s="46"/>
    </row>
    <row r="10" spans="3:12">
      <c r="C10" s="46"/>
      <c r="D10" s="48" t="str">
        <f>VLOOKUP(142,TextID,CODE(Language!$B$4)-64,FALSE)</f>
        <v>* Postleitzahl</v>
      </c>
      <c r="E10" s="27"/>
      <c r="F10" s="41"/>
      <c r="G10" s="41"/>
      <c r="H10" s="41"/>
      <c r="I10" s="41"/>
      <c r="J10" s="41"/>
      <c r="K10" s="46"/>
      <c r="L10" s="46"/>
    </row>
    <row r="11" spans="3:12">
      <c r="C11" s="46"/>
      <c r="D11" s="48" t="str">
        <f>VLOOKUP(144,TextID,CODE(Language!$B$4)-64,FALSE)</f>
        <v>* Ort</v>
      </c>
      <c r="E11" s="27"/>
      <c r="F11" s="41"/>
      <c r="G11" s="41"/>
      <c r="H11" s="41"/>
      <c r="I11" s="41"/>
      <c r="J11" s="41"/>
      <c r="K11" s="46"/>
      <c r="L11" s="46"/>
    </row>
    <row r="12" spans="3:12">
      <c r="C12" s="46"/>
      <c r="D12" s="49"/>
      <c r="E12" s="41"/>
      <c r="F12" s="41"/>
      <c r="G12" s="41"/>
      <c r="H12" s="41"/>
      <c r="I12" s="41"/>
      <c r="J12" s="41"/>
      <c r="K12" s="46"/>
      <c r="L12" s="46"/>
    </row>
    <row r="13" spans="3:12">
      <c r="C13" s="46"/>
      <c r="D13" s="47" t="str">
        <f>VLOOKUP(146,TextID,CODE(Language!$B$4)-64,FALSE)</f>
        <v>* Name Bearbeiter</v>
      </c>
      <c r="E13" s="27"/>
      <c r="F13" s="41"/>
      <c r="G13" s="41"/>
      <c r="H13" s="41"/>
      <c r="I13" s="41"/>
      <c r="J13" s="41"/>
      <c r="K13" s="46"/>
      <c r="L13" s="46"/>
    </row>
    <row r="14" spans="3:12">
      <c r="C14" s="46"/>
      <c r="D14" s="47" t="str">
        <f>VLOOKUP(148,TextID,CODE(Language!$B$4)-64,FALSE)</f>
        <v>Telefon</v>
      </c>
      <c r="E14" s="27"/>
      <c r="F14" s="41"/>
      <c r="G14" s="41"/>
      <c r="H14" s="41"/>
      <c r="I14" s="41"/>
      <c r="J14" s="41"/>
      <c r="K14" s="46"/>
      <c r="L14" s="46"/>
    </row>
    <row r="15" spans="3:12">
      <c r="C15" s="46"/>
      <c r="D15" s="48" t="str">
        <f>VLOOKUP(150,TextID,CODE(Language!$B$4)-64,FALSE)</f>
        <v>E-mail</v>
      </c>
      <c r="E15" s="27"/>
      <c r="F15" s="41"/>
      <c r="G15" s="41"/>
      <c r="H15" s="41"/>
      <c r="I15" s="41"/>
      <c r="J15" s="41"/>
      <c r="K15" s="46"/>
      <c r="L15" s="46"/>
    </row>
    <row r="16" spans="3:12">
      <c r="C16" s="46"/>
      <c r="D16" s="41"/>
      <c r="E16" s="41"/>
      <c r="F16" s="41"/>
      <c r="G16" s="41"/>
      <c r="H16" s="41"/>
      <c r="I16" s="41"/>
      <c r="J16" s="41"/>
      <c r="K16" s="46"/>
      <c r="L16" s="46"/>
    </row>
    <row r="17" spans="3:12">
      <c r="C17" s="46"/>
      <c r="D17" s="41"/>
      <c r="E17" s="41"/>
      <c r="F17" s="41"/>
      <c r="G17" s="41"/>
      <c r="H17" s="41"/>
      <c r="I17" s="41"/>
      <c r="J17" s="41"/>
      <c r="K17" s="46"/>
      <c r="L17" s="46"/>
    </row>
    <row r="18" spans="3:12">
      <c r="C18" s="46"/>
      <c r="D18" s="41"/>
      <c r="E18" s="41"/>
      <c r="F18" s="41"/>
      <c r="G18" s="41"/>
      <c r="H18" s="41"/>
      <c r="I18" s="41"/>
      <c r="J18" s="41"/>
      <c r="K18" s="46"/>
      <c r="L18" s="46"/>
    </row>
    <row r="19" spans="3:12">
      <c r="C19" s="46"/>
      <c r="D19" s="41"/>
      <c r="E19" s="41"/>
      <c r="F19" s="41"/>
      <c r="G19" s="41"/>
      <c r="H19" s="41"/>
      <c r="I19" s="41"/>
      <c r="J19" s="41"/>
      <c r="K19" s="46"/>
      <c r="L19" s="46"/>
    </row>
    <row r="20" spans="3:12">
      <c r="C20" s="46"/>
      <c r="D20" s="41"/>
      <c r="E20" s="41"/>
      <c r="F20" s="41"/>
      <c r="G20" s="41"/>
      <c r="H20" s="41"/>
      <c r="I20" s="41"/>
      <c r="J20" s="41"/>
      <c r="K20" s="46"/>
      <c r="L20" s="46"/>
    </row>
    <row r="21" spans="3:12">
      <c r="C21" s="46"/>
      <c r="D21" s="41"/>
      <c r="E21" s="41"/>
      <c r="F21" s="41"/>
      <c r="G21" s="41"/>
      <c r="H21" s="41"/>
      <c r="I21" s="41"/>
      <c r="J21" s="41"/>
      <c r="K21" s="46"/>
      <c r="L21" s="46"/>
    </row>
    <row r="22" spans="3:12">
      <c r="C22" s="46"/>
      <c r="D22" s="41"/>
      <c r="E22" s="41"/>
      <c r="F22" s="41"/>
      <c r="G22" s="41"/>
      <c r="H22" s="41"/>
      <c r="I22" s="41"/>
      <c r="J22" s="41"/>
      <c r="K22" s="46"/>
      <c r="L22" s="46"/>
    </row>
    <row r="23" spans="3:12">
      <c r="C23" s="46"/>
      <c r="D23" s="41"/>
      <c r="E23" s="41"/>
      <c r="F23" s="41"/>
      <c r="G23" s="41"/>
      <c r="H23" s="41"/>
      <c r="I23" s="41"/>
      <c r="J23" s="41"/>
      <c r="K23" s="46"/>
      <c r="L23" s="46"/>
    </row>
    <row r="24" spans="3:12">
      <c r="C24" s="46"/>
      <c r="D24" s="41"/>
      <c r="E24" s="41"/>
      <c r="F24" s="41"/>
      <c r="G24" s="41"/>
      <c r="H24" s="41"/>
      <c r="I24" s="41"/>
      <c r="J24" s="41"/>
      <c r="K24" s="46"/>
      <c r="L24" s="46"/>
    </row>
    <row r="25" spans="3:12">
      <c r="C25" s="46"/>
      <c r="D25" s="41"/>
      <c r="E25" s="41"/>
      <c r="F25" s="41"/>
      <c r="G25" s="41"/>
      <c r="H25" s="41"/>
      <c r="I25" s="41"/>
      <c r="J25" s="41"/>
      <c r="K25" s="46"/>
      <c r="L25" s="46"/>
    </row>
    <row r="26" spans="3:12">
      <c r="C26" s="46"/>
      <c r="D26" s="46"/>
      <c r="E26" s="46"/>
      <c r="F26" s="46"/>
      <c r="G26" s="46"/>
      <c r="H26" s="46"/>
      <c r="I26" s="46"/>
      <c r="J26" s="46"/>
      <c r="K26" s="46"/>
      <c r="L26" s="46"/>
    </row>
    <row r="27" spans="3:12">
      <c r="C27" s="46"/>
      <c r="D27" s="46"/>
      <c r="E27" s="46"/>
      <c r="F27" s="46"/>
      <c r="G27" s="46"/>
      <c r="H27" s="46"/>
      <c r="I27" s="46"/>
      <c r="J27" s="46"/>
      <c r="K27" s="46"/>
      <c r="L27" s="46"/>
    </row>
    <row r="28" spans="3:12">
      <c r="C28" s="46"/>
      <c r="D28" s="46"/>
      <c r="E28" s="46"/>
      <c r="F28" s="46"/>
      <c r="G28" s="46"/>
      <c r="H28" s="46"/>
      <c r="I28" s="46"/>
      <c r="J28" s="46"/>
      <c r="K28" s="46"/>
      <c r="L28" s="46"/>
    </row>
    <row r="29" spans="3:12">
      <c r="C29" s="46"/>
      <c r="D29" s="46"/>
      <c r="E29" s="46"/>
      <c r="F29" s="46"/>
      <c r="G29" s="46"/>
      <c r="H29" s="46"/>
      <c r="I29" s="46"/>
      <c r="J29" s="46"/>
      <c r="K29" s="46"/>
      <c r="L29" s="46"/>
    </row>
    <row r="30" spans="3:12">
      <c r="C30" s="46"/>
      <c r="D30" s="46"/>
      <c r="E30" s="46"/>
      <c r="F30" s="46"/>
      <c r="G30" s="46"/>
      <c r="H30" s="46"/>
      <c r="I30" s="46"/>
      <c r="J30" s="46"/>
      <c r="K30" s="46"/>
      <c r="L30" s="46"/>
    </row>
    <row r="31" spans="3:12">
      <c r="C31" s="46"/>
      <c r="D31" s="46"/>
      <c r="E31" s="46"/>
      <c r="F31" s="46"/>
      <c r="G31" s="46"/>
      <c r="H31" s="46"/>
      <c r="I31" s="46"/>
      <c r="J31" s="46"/>
      <c r="K31" s="46"/>
      <c r="L31" s="46"/>
    </row>
    <row r="32" spans="3:12" ht="2.1" customHeight="1"/>
    <row r="33" spans="3:3">
      <c r="C33" s="45" t="s">
        <v>238</v>
      </c>
    </row>
    <row r="34" spans="3:3"/>
  </sheetData>
  <sheetProtection sheet="1" objects="1" selectLockedCells="1"/>
  <phoneticPr fontId="7" type="noConversion"/>
  <dataValidations xWindow="335" yWindow="217" count="8">
    <dataValidation type="textLength" operator="lessThan" allowBlank="1" showInputMessage="1" showErrorMessage="1" prompt="Tragen Sie hier bitte die E-Mailadresse ein, unter der Sie für Rückfragen erreichbar sind" sqref="E15" xr:uid="{00000000-0002-0000-0900-000000000000}">
      <formula1>128</formula1>
    </dataValidation>
    <dataValidation type="textLength" operator="lessThan" allowBlank="1" showInputMessage="1" showErrorMessage="1" prompt="Tragen Sie hier bitte die Telefonnummer ein, unter der Sie für Rückfragen erreichbar sind" sqref="E14" xr:uid="{00000000-0002-0000-0900-000001000000}">
      <formula1>50</formula1>
    </dataValidation>
    <dataValidation type="textLength" operator="lessThan" allowBlank="1" showInputMessage="1" showErrorMessage="1" prompt="Tragen Sie hier bitte Ihren Vor- und Nachnamen ein" sqref="E13" xr:uid="{00000000-0002-0000-0900-000002000000}">
      <formula1>128</formula1>
    </dataValidation>
    <dataValidation type="textLength" operator="lessThan" allowBlank="1" showInputMessage="1" showErrorMessage="1" prompt="Tragen Sie hier bitte Ihren Ort ein" sqref="E11" xr:uid="{00000000-0002-0000-0900-000003000000}">
      <formula1>128</formula1>
    </dataValidation>
    <dataValidation type="textLength" operator="lessThan" allowBlank="1" showInputMessage="1" showErrorMessage="1" prompt="Tragen Sie hier bitte Ihre Postleitzahl ein" sqref="E10" xr:uid="{00000000-0002-0000-0900-000004000000}">
      <formula1>128</formula1>
    </dataValidation>
    <dataValidation type="textLength" operator="lessThan" allowBlank="1" showInputMessage="1" showErrorMessage="1" prompt="Tragen Sie hier bitte Ihre Strasse ein" sqref="E9" xr:uid="{00000000-0002-0000-0900-000005000000}">
      <formula1>128</formula1>
    </dataValidation>
    <dataValidation type="textLength" operator="lessThan" allowBlank="1" showInputMessage="1" showErrorMessage="1" prompt="Tragen Sie hier bitte Ihren Firmennamen ein" sqref="E8" xr:uid="{00000000-0002-0000-0900-000006000000}">
      <formula1>128</formula1>
    </dataValidation>
    <dataValidation type="whole" allowBlank="1" showInputMessage="1" showErrorMessage="1" error="Tragen Sie hier bitte Ihre VELUX Kundennummer ein" prompt="Tragen Sie hier bitte Ihre VELUX Kundennummer ein" sqref="E7" xr:uid="{00000000-0002-0000-0900-000007000000}">
      <formula1>10000000</formula1>
      <formula2>99999999</formula2>
    </dataValidation>
  </dataValidations>
  <pageMargins left="0.74803149606299213" right="0.74803149606299213" top="0.98425196850393704" bottom="0.98425196850393704" header="0.51181102362204722" footer="0.51181102362204722"/>
  <pageSetup paperSize="9" scale="69" fitToHeight="0" orientation="portrait" r:id="rId1"/>
  <headerFooter alignWithMargins="0">
    <oddHeader>&amp;LVELUX Deutschland GmbH&amp;RDruckdatum: &amp;D</oddHeader>
    <oddFooter>&amp;L&amp;F&amp;RSeite &amp;P von &amp;N</oddFooter>
  </headerFooter>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M228"/>
  <sheetViews>
    <sheetView showGridLines="0" workbookViewId="0">
      <pane ySplit="12" topLeftCell="A14" activePane="bottomLeft" state="frozen"/>
      <selection activeCell="F2" sqref="F2"/>
      <selection pane="bottomLeft" activeCell="I6" sqref="I6"/>
    </sheetView>
  </sheetViews>
  <sheetFormatPr baseColWidth="10" defaultColWidth="0" defaultRowHeight="12.75" zeroHeight="1"/>
  <cols>
    <col min="1" max="1" width="3.7109375" customWidth="1"/>
    <col min="2" max="2" width="0.42578125" customWidth="1"/>
    <col min="3" max="3" width="2.7109375" customWidth="1"/>
    <col min="4" max="4" width="10.28515625" hidden="1" customWidth="1"/>
    <col min="5" max="5" width="24" customWidth="1"/>
    <col min="6" max="6" width="10.5703125" customWidth="1"/>
    <col min="7" max="7" width="9.28515625" hidden="1" customWidth="1"/>
    <col min="8" max="8" width="10.28515625" style="2" hidden="1" customWidth="1"/>
    <col min="9" max="9" width="25.7109375" customWidth="1"/>
    <col min="10" max="10" width="58.5703125" customWidth="1"/>
    <col min="11" max="11" width="2.7109375" customWidth="1"/>
    <col min="12" max="12" width="6.7109375" hidden="1" customWidth="1"/>
    <col min="13" max="13" width="3.7109375" customWidth="1"/>
    <col min="14" max="16384" width="11.42578125" hidden="1"/>
  </cols>
  <sheetData>
    <row r="1" spans="1:12"/>
    <row r="2" spans="1:12"/>
    <row r="3" spans="1:12"/>
    <row r="4" spans="1:12" ht="2.1" customHeight="1"/>
    <row r="5" spans="1:12" ht="22.5">
      <c r="C5" s="61" t="str">
        <f>VLOOKUP(168,TextID,CODE(Language!$B$4)-64,FALSE)</f>
        <v>Meldeformular Fenster</v>
      </c>
      <c r="D5" s="59"/>
      <c r="E5" s="59"/>
      <c r="F5" s="59"/>
      <c r="G5" s="59"/>
      <c r="H5" s="73"/>
      <c r="I5" s="59"/>
      <c r="J5" s="74" t="str">
        <f>IF(OR(Customer!E7="",Customer!E8=""),VLOOKUP(304,TextID,CODE(Language!$B$4)-64,FALSE),CONCATENATE(Customer!E7," ",LEFT(Customer!E8,30)))</f>
        <v xml:space="preserve">Kundenname und/oder Nummer fehlt </v>
      </c>
      <c r="K5" s="59"/>
    </row>
    <row r="6" spans="1:12">
      <c r="C6" s="51"/>
      <c r="D6" s="41"/>
      <c r="E6" s="41"/>
      <c r="F6" s="49" t="str">
        <f>VLOOKUP(326,TextID,CODE(Language!$B$4)-64,FALSE)</f>
        <v>* Zählung am:</v>
      </c>
      <c r="G6" s="41"/>
      <c r="H6" s="50"/>
      <c r="I6" s="66"/>
      <c r="J6" s="41"/>
      <c r="K6" s="41"/>
    </row>
    <row r="7" spans="1:12">
      <c r="A7" s="64"/>
      <c r="C7" s="41"/>
      <c r="D7" s="41"/>
      <c r="E7" s="41"/>
      <c r="F7" s="49" t="str">
        <f>VLOOKUP(226,TextID,CODE(Language!$B$4)-64,FALSE)</f>
        <v>* Meldung:</v>
      </c>
      <c r="G7" s="41"/>
      <c r="H7" s="50"/>
      <c r="I7" s="54"/>
      <c r="J7" s="52" t="str">
        <f>VLOOKUP(170,TextID,CODE(Language!$B$4)-64,FALSE)</f>
        <v>* Eingabe erforderlich</v>
      </c>
      <c r="K7" s="41"/>
    </row>
    <row r="8" spans="1:12">
      <c r="A8" s="64"/>
      <c r="C8" s="41"/>
      <c r="D8" s="41"/>
      <c r="E8" s="41"/>
      <c r="F8" s="49" t="str">
        <f>VLOOKUP(228,TextID,CODE(Language!$B$4)-64,FALSE)</f>
        <v>* Jahr:</v>
      </c>
      <c r="G8" s="41"/>
      <c r="H8" s="50"/>
      <c r="I8" s="54">
        <v>2026</v>
      </c>
      <c r="J8" s="52"/>
      <c r="K8" s="41"/>
    </row>
    <row r="9" spans="1:12" hidden="1">
      <c r="A9" s="64"/>
      <c r="C9" s="41"/>
      <c r="D9" s="41"/>
      <c r="E9" s="41"/>
      <c r="F9" s="49"/>
      <c r="G9" s="41"/>
      <c r="H9" s="50"/>
      <c r="I9" s="50" t="str">
        <f>IF(OR(I7="",I8=""),"",DATE(I8,MONTH(VLOOKUP(I7,ReportPeriod1b,2,FALSE)),DAY(VLOOKUP(I7,ReportPeriod1b,2,FALSE))))</f>
        <v/>
      </c>
      <c r="J9" s="50" t="str">
        <f>IF(I6&lt;40000,"",I6)</f>
        <v/>
      </c>
      <c r="K9" s="41"/>
    </row>
    <row r="10" spans="1:12">
      <c r="A10" s="64"/>
      <c r="C10" s="41"/>
      <c r="D10" s="41"/>
      <c r="E10" s="41"/>
      <c r="F10" s="41"/>
      <c r="G10" s="41"/>
      <c r="H10" s="50"/>
      <c r="I10" s="41"/>
      <c r="J10" s="41"/>
      <c r="K10" s="41"/>
    </row>
    <row r="11" spans="1:12" ht="12.75" customHeight="1">
      <c r="C11" s="41"/>
      <c r="D11" s="41"/>
      <c r="E11" s="41"/>
      <c r="F11" s="49" t="str">
        <f>VLOOKUP(172,TextID,CODE(Language!$B$4)-64,FALSE)</f>
        <v>Total:</v>
      </c>
      <c r="G11" s="41"/>
      <c r="H11" s="50"/>
      <c r="I11" s="53">
        <f>SUM(I14:I162)</f>
        <v>0</v>
      </c>
      <c r="J11" s="41"/>
      <c r="K11" s="41"/>
    </row>
    <row r="12" spans="1:12">
      <c r="C12" s="41"/>
      <c r="D12" s="25"/>
      <c r="E12" s="25" t="str">
        <f>VLOOKUP(182,TextID,CODE(Language!$B$4)-64,FALSE)</f>
        <v>Artikkelnummer</v>
      </c>
      <c r="F12" s="25" t="str">
        <f>VLOOKUP(184,TextID,CODE(Language!$B$4)-64,FALSE)</f>
        <v>Gruppe</v>
      </c>
      <c r="G12" s="25" t="s">
        <v>17</v>
      </c>
      <c r="H12" s="29"/>
      <c r="I12" s="28" t="str">
        <f>VLOOKUP(186,TextID,CODE(Language!$B$4)-64,FALSE)</f>
        <v>Bestand</v>
      </c>
      <c r="J12" s="41" t="str">
        <f>VLOOKUP(192,TextID,CODE(Language!$B$4)-64,FALSE)</f>
        <v>Status</v>
      </c>
      <c r="K12" s="41"/>
    </row>
    <row r="13" spans="1:12" hidden="1">
      <c r="C13" s="41"/>
      <c r="D13" s="28" t="s">
        <v>38</v>
      </c>
      <c r="E13" s="25" t="s">
        <v>8</v>
      </c>
      <c r="F13" s="25" t="s">
        <v>67</v>
      </c>
      <c r="G13" s="25" t="s">
        <v>4</v>
      </c>
      <c r="H13" s="30" t="s">
        <v>18</v>
      </c>
      <c r="I13" s="28" t="s">
        <v>9</v>
      </c>
      <c r="J13" s="41" t="s">
        <v>7</v>
      </c>
      <c r="K13" s="41"/>
    </row>
    <row r="14" spans="1:12">
      <c r="C14" s="41"/>
      <c r="D14" s="31" t="str">
        <f>IF(E14="","",Customer!E$7)</f>
        <v/>
      </c>
      <c r="E14" s="34"/>
      <c r="F14" s="57" t="str">
        <f t="shared" ref="F14:F45" si="0">IF($E14="","",VLOOKUP($E14,Material1b,2))</f>
        <v/>
      </c>
      <c r="G14" s="31" t="str">
        <f t="shared" ref="G14:G44" si="1">IF($E14="","",VLOOKUP($E14,Material1b,3))</f>
        <v/>
      </c>
      <c r="H14" s="32" t="str">
        <f t="shared" ref="H14:H44" si="2">IF(E14="","",I$9)</f>
        <v/>
      </c>
      <c r="I14" s="33"/>
      <c r="J14" s="58" t="str">
        <f>CONCATENATE(IF(AND(E14&lt;&gt;"",OR(I$9="",J$9="")),VLOOKUP(300,TextID,CODE(Language!$B$4)-64,FALSE),""),IF(AND(E14&lt;&gt;"",I14=""),VLOOKUP(302,TextID,CODE(Language!$B$4)-64,FALSE),""),IF(AND(E14="",I14&lt;&gt;""),VLOOKUP(306,TextID,CODE(Language!$B$4)-64,FALSE),""),IF(AND(E14&lt;&gt;"",E14=E13),VLOOKUP(308,TextID,CODE(Language!$B$4)-64,FALSE),""),IF(AND(E14&lt;&gt;"",LEFT(E14,2)="GV"),VLOOKUP(328,Language!A:F,6,FALSE),""))</f>
        <v/>
      </c>
      <c r="K14" s="41"/>
      <c r="L14" s="71" t="str">
        <f t="shared" ref="L14:L77" si="3">IF(E14="","",I$6)</f>
        <v/>
      </c>
    </row>
    <row r="15" spans="1:12">
      <c r="C15" s="41"/>
      <c r="D15" s="31" t="str">
        <f>IF(E15="","",Customer!E$7)</f>
        <v/>
      </c>
      <c r="E15" s="34"/>
      <c r="F15" s="57" t="str">
        <f t="shared" si="0"/>
        <v/>
      </c>
      <c r="G15" s="31" t="str">
        <f t="shared" si="1"/>
        <v/>
      </c>
      <c r="H15" s="32" t="str">
        <f t="shared" si="2"/>
        <v/>
      </c>
      <c r="I15" s="33"/>
      <c r="J15" s="58" t="str">
        <f>CONCATENATE(IF(AND(E15&lt;&gt;"",OR(I$9="",J$9="")),VLOOKUP(300,TextID,CODE(Language!$B$4)-64,FALSE),""),IF(AND(E15&lt;&gt;"",I15=""),VLOOKUP(302,TextID,CODE(Language!$B$4)-64,FALSE),""),IF(AND(E15="",I15&lt;&gt;""),VLOOKUP(306,TextID,CODE(Language!$B$4)-64,FALSE),""),IF(AND(E15&lt;&gt;"",E15=E14),VLOOKUP(308,TextID,CODE(Language!$B$4)-64,FALSE),""),IF(AND(E15&lt;&gt;"",LEFT(E15,2)="GV"),VLOOKUP(328,Language!A:F,6,FALSE),""))</f>
        <v/>
      </c>
      <c r="K15" s="41"/>
      <c r="L15" s="71" t="str">
        <f t="shared" si="3"/>
        <v/>
      </c>
    </row>
    <row r="16" spans="1:12">
      <c r="C16" s="41"/>
      <c r="D16" s="31" t="str">
        <f>IF(E16="","",Customer!E$7)</f>
        <v/>
      </c>
      <c r="E16" s="34"/>
      <c r="F16" s="57" t="str">
        <f t="shared" si="0"/>
        <v/>
      </c>
      <c r="G16" s="31" t="str">
        <f t="shared" si="1"/>
        <v/>
      </c>
      <c r="H16" s="32" t="str">
        <f t="shared" si="2"/>
        <v/>
      </c>
      <c r="I16" s="33"/>
      <c r="J16" s="58" t="str">
        <f>CONCATENATE(IF(AND(E16&lt;&gt;"",OR(I$9="",J$9="")),VLOOKUP(300,TextID,CODE(Language!$B$4)-64,FALSE),""),IF(AND(E16&lt;&gt;"",I16=""),VLOOKUP(302,TextID,CODE(Language!$B$4)-64,FALSE),""),IF(AND(E16="",I16&lt;&gt;""),VLOOKUP(306,TextID,CODE(Language!$B$4)-64,FALSE),""),IF(AND(E16&lt;&gt;"",E16=E15),VLOOKUP(308,TextID,CODE(Language!$B$4)-64,FALSE),""),IF(AND(E16&lt;&gt;"",LEFT(E16,2)="GV"),VLOOKUP(328,Language!A:F,6,FALSE),""))</f>
        <v/>
      </c>
      <c r="K16" s="41"/>
      <c r="L16" s="71" t="str">
        <f t="shared" si="3"/>
        <v/>
      </c>
    </row>
    <row r="17" spans="3:12">
      <c r="C17" s="41"/>
      <c r="D17" s="31" t="str">
        <f>IF(E17="","",Customer!E$7)</f>
        <v/>
      </c>
      <c r="E17" s="34"/>
      <c r="F17" s="57" t="str">
        <f t="shared" si="0"/>
        <v/>
      </c>
      <c r="G17" s="31" t="str">
        <f t="shared" si="1"/>
        <v/>
      </c>
      <c r="H17" s="32" t="str">
        <f t="shared" si="2"/>
        <v/>
      </c>
      <c r="I17" s="33"/>
      <c r="J17" s="58" t="str">
        <f>CONCATENATE(IF(AND(E17&lt;&gt;"",OR(I$9="",J$9="")),VLOOKUP(300,TextID,CODE(Language!$B$4)-64,FALSE),""),IF(AND(E17&lt;&gt;"",I17=""),VLOOKUP(302,TextID,CODE(Language!$B$4)-64,FALSE),""),IF(AND(E17="",I17&lt;&gt;""),VLOOKUP(306,TextID,CODE(Language!$B$4)-64,FALSE),""),IF(AND(E17&lt;&gt;"",E17=E16),VLOOKUP(308,TextID,CODE(Language!$B$4)-64,FALSE),""),IF(AND(E17&lt;&gt;"",LEFT(E17,2)="GV"),VLOOKUP(328,Language!A:F,6,FALSE),""))</f>
        <v/>
      </c>
      <c r="K17" s="41"/>
      <c r="L17" s="71" t="str">
        <f t="shared" si="3"/>
        <v/>
      </c>
    </row>
    <row r="18" spans="3:12">
      <c r="C18" s="41"/>
      <c r="D18" s="31" t="str">
        <f>IF(E18="","",Customer!E$7)</f>
        <v/>
      </c>
      <c r="E18" s="34"/>
      <c r="F18" s="57" t="str">
        <f t="shared" si="0"/>
        <v/>
      </c>
      <c r="G18" s="31" t="str">
        <f t="shared" si="1"/>
        <v/>
      </c>
      <c r="H18" s="32" t="str">
        <f t="shared" si="2"/>
        <v/>
      </c>
      <c r="I18" s="33"/>
      <c r="J18" s="58" t="str">
        <f>CONCATENATE(IF(AND(E18&lt;&gt;"",OR(I$9="",J$9="")),VLOOKUP(300,TextID,CODE(Language!$B$4)-64,FALSE),""),IF(AND(E18&lt;&gt;"",I18=""),VLOOKUP(302,TextID,CODE(Language!$B$4)-64,FALSE),""),IF(AND(E18="",I18&lt;&gt;""),VLOOKUP(306,TextID,CODE(Language!$B$4)-64,FALSE),""),IF(AND(E18&lt;&gt;"",E18=E17),VLOOKUP(308,TextID,CODE(Language!$B$4)-64,FALSE),""),IF(AND(E18&lt;&gt;"",LEFT(E18,2)="GV"),VLOOKUP(328,Language!A:F,6,FALSE),""))</f>
        <v/>
      </c>
      <c r="K18" s="41"/>
      <c r="L18" s="71" t="str">
        <f t="shared" si="3"/>
        <v/>
      </c>
    </row>
    <row r="19" spans="3:12">
      <c r="C19" s="41"/>
      <c r="D19" s="31" t="str">
        <f>IF(E19="","",Customer!E$7)</f>
        <v/>
      </c>
      <c r="E19" s="34"/>
      <c r="F19" s="57" t="str">
        <f t="shared" si="0"/>
        <v/>
      </c>
      <c r="G19" s="31" t="str">
        <f t="shared" si="1"/>
        <v/>
      </c>
      <c r="H19" s="32" t="str">
        <f t="shared" si="2"/>
        <v/>
      </c>
      <c r="I19" s="33"/>
      <c r="J19" s="58" t="str">
        <f>CONCATENATE(IF(AND(E19&lt;&gt;"",OR(I$9="",J$9="")),VLOOKUP(300,TextID,CODE(Language!$B$4)-64,FALSE),""),IF(AND(E19&lt;&gt;"",I19=""),VLOOKUP(302,TextID,CODE(Language!$B$4)-64,FALSE),""),IF(AND(E19="",I19&lt;&gt;""),VLOOKUP(306,TextID,CODE(Language!$B$4)-64,FALSE),""),IF(AND(E19&lt;&gt;"",E19=E18),VLOOKUP(308,TextID,CODE(Language!$B$4)-64,FALSE),""),IF(AND(E19&lt;&gt;"",LEFT(E19,2)="GV"),VLOOKUP(328,Language!A:F,6,FALSE),""))</f>
        <v/>
      </c>
      <c r="K19" s="41"/>
      <c r="L19" s="71" t="str">
        <f t="shared" si="3"/>
        <v/>
      </c>
    </row>
    <row r="20" spans="3:12">
      <c r="C20" s="41"/>
      <c r="D20" s="31" t="str">
        <f>IF(E20="","",Customer!E$7)</f>
        <v/>
      </c>
      <c r="E20" s="34"/>
      <c r="F20" s="57" t="str">
        <f t="shared" si="0"/>
        <v/>
      </c>
      <c r="G20" s="31" t="str">
        <f t="shared" si="1"/>
        <v/>
      </c>
      <c r="H20" s="32" t="str">
        <f t="shared" si="2"/>
        <v/>
      </c>
      <c r="I20" s="33"/>
      <c r="J20" s="58" t="str">
        <f>CONCATENATE(IF(AND(E20&lt;&gt;"",OR(I$9="",J$9="")),VLOOKUP(300,TextID,CODE(Language!$B$4)-64,FALSE),""),IF(AND(E20&lt;&gt;"",I20=""),VLOOKUP(302,TextID,CODE(Language!$B$4)-64,FALSE),""),IF(AND(E20="",I20&lt;&gt;""),VLOOKUP(306,TextID,CODE(Language!$B$4)-64,FALSE),""),IF(AND(E20&lt;&gt;"",E20=E19),VLOOKUP(308,TextID,CODE(Language!$B$4)-64,FALSE),""),IF(AND(E20&lt;&gt;"",LEFT(E20,2)="GV"),VLOOKUP(328,Language!A:F,6,FALSE),""))</f>
        <v/>
      </c>
      <c r="K20" s="41"/>
      <c r="L20" s="71" t="str">
        <f t="shared" si="3"/>
        <v/>
      </c>
    </row>
    <row r="21" spans="3:12">
      <c r="C21" s="41"/>
      <c r="D21" s="31" t="str">
        <f>IF(E21="","",Customer!E$7)</f>
        <v/>
      </c>
      <c r="E21" s="34"/>
      <c r="F21" s="57" t="str">
        <f t="shared" si="0"/>
        <v/>
      </c>
      <c r="G21" s="31" t="str">
        <f t="shared" si="1"/>
        <v/>
      </c>
      <c r="H21" s="32" t="str">
        <f t="shared" si="2"/>
        <v/>
      </c>
      <c r="I21" s="33"/>
      <c r="J21" s="58" t="str">
        <f>CONCATENATE(IF(AND(E21&lt;&gt;"",OR(I$9="",J$9="")),VLOOKUP(300,TextID,CODE(Language!$B$4)-64,FALSE),""),IF(AND(E21&lt;&gt;"",I21=""),VLOOKUP(302,TextID,CODE(Language!$B$4)-64,FALSE),""),IF(AND(E21="",I21&lt;&gt;""),VLOOKUP(306,TextID,CODE(Language!$B$4)-64,FALSE),""),IF(AND(E21&lt;&gt;"",E21=E20),VLOOKUP(308,TextID,CODE(Language!$B$4)-64,FALSE),""),IF(AND(E21&lt;&gt;"",LEFT(E21,2)="GV"),VLOOKUP(328,Language!A:F,6,FALSE),""))</f>
        <v/>
      </c>
      <c r="K21" s="41"/>
      <c r="L21" s="71" t="str">
        <f t="shared" si="3"/>
        <v/>
      </c>
    </row>
    <row r="22" spans="3:12">
      <c r="C22" s="41"/>
      <c r="D22" s="31" t="str">
        <f>IF(E22="","",Customer!E$7)</f>
        <v/>
      </c>
      <c r="E22" s="34"/>
      <c r="F22" s="57" t="str">
        <f t="shared" si="0"/>
        <v/>
      </c>
      <c r="G22" s="31" t="str">
        <f t="shared" si="1"/>
        <v/>
      </c>
      <c r="H22" s="32" t="str">
        <f t="shared" si="2"/>
        <v/>
      </c>
      <c r="I22" s="33"/>
      <c r="J22" s="58" t="str">
        <f>CONCATENATE(IF(AND(E22&lt;&gt;"",OR(I$9="",J$9="")),VLOOKUP(300,TextID,CODE(Language!$B$4)-64,FALSE),""),IF(AND(E22&lt;&gt;"",I22=""),VLOOKUP(302,TextID,CODE(Language!$B$4)-64,FALSE),""),IF(AND(E22="",I22&lt;&gt;""),VLOOKUP(306,TextID,CODE(Language!$B$4)-64,FALSE),""),IF(AND(E22&lt;&gt;"",E22=E21),VLOOKUP(308,TextID,CODE(Language!$B$4)-64,FALSE),""),IF(AND(E22&lt;&gt;"",LEFT(E22,2)="GV"),VLOOKUP(328,Language!A:F,6,FALSE),""))</f>
        <v/>
      </c>
      <c r="K22" s="41"/>
      <c r="L22" s="71" t="str">
        <f t="shared" si="3"/>
        <v/>
      </c>
    </row>
    <row r="23" spans="3:12">
      <c r="C23" s="41"/>
      <c r="D23" s="31" t="str">
        <f>IF(E23="","",Customer!E$7)</f>
        <v/>
      </c>
      <c r="E23" s="34"/>
      <c r="F23" s="57" t="str">
        <f t="shared" si="0"/>
        <v/>
      </c>
      <c r="G23" s="31" t="str">
        <f t="shared" si="1"/>
        <v/>
      </c>
      <c r="H23" s="32" t="str">
        <f t="shared" si="2"/>
        <v/>
      </c>
      <c r="I23" s="33"/>
      <c r="J23" s="58" t="str">
        <f>CONCATENATE(IF(AND(E23&lt;&gt;"",OR(I$9="",J$9="")),VLOOKUP(300,TextID,CODE(Language!$B$4)-64,FALSE),""),IF(AND(E23&lt;&gt;"",I23=""),VLOOKUP(302,TextID,CODE(Language!$B$4)-64,FALSE),""),IF(AND(E23="",I23&lt;&gt;""),VLOOKUP(306,TextID,CODE(Language!$B$4)-64,FALSE),""),IF(AND(E23&lt;&gt;"",E23=E22),VLOOKUP(308,TextID,CODE(Language!$B$4)-64,FALSE),""),IF(AND(E23&lt;&gt;"",LEFT(E23,2)="GV"),VLOOKUP(328,Language!A:F,6,FALSE),""))</f>
        <v/>
      </c>
      <c r="K23" s="41"/>
      <c r="L23" s="71" t="str">
        <f t="shared" si="3"/>
        <v/>
      </c>
    </row>
    <row r="24" spans="3:12">
      <c r="C24" s="41"/>
      <c r="D24" s="31" t="str">
        <f>IF(E24="","",Customer!E$7)</f>
        <v/>
      </c>
      <c r="E24" s="34"/>
      <c r="F24" s="57" t="str">
        <f t="shared" si="0"/>
        <v/>
      </c>
      <c r="G24" s="31" t="str">
        <f t="shared" si="1"/>
        <v/>
      </c>
      <c r="H24" s="32" t="str">
        <f t="shared" si="2"/>
        <v/>
      </c>
      <c r="I24" s="33"/>
      <c r="J24" s="58" t="str">
        <f>CONCATENATE(IF(AND(E24&lt;&gt;"",OR(I$9="",J$9="")),VLOOKUP(300,TextID,CODE(Language!$B$4)-64,FALSE),""),IF(AND(E24&lt;&gt;"",I24=""),VLOOKUP(302,TextID,CODE(Language!$B$4)-64,FALSE),""),IF(AND(E24="",I24&lt;&gt;""),VLOOKUP(306,TextID,CODE(Language!$B$4)-64,FALSE),""),IF(AND(E24&lt;&gt;"",E24=E23),VLOOKUP(308,TextID,CODE(Language!$B$4)-64,FALSE),""),IF(AND(E24&lt;&gt;"",LEFT(E24,2)="GV"),VLOOKUP(328,Language!A:F,6,FALSE),""))</f>
        <v/>
      </c>
      <c r="K24" s="41"/>
      <c r="L24" s="71" t="str">
        <f t="shared" si="3"/>
        <v/>
      </c>
    </row>
    <row r="25" spans="3:12">
      <c r="C25" s="41"/>
      <c r="D25" s="31" t="str">
        <f>IF(E25="","",Customer!E$7)</f>
        <v/>
      </c>
      <c r="E25" s="34"/>
      <c r="F25" s="57" t="str">
        <f t="shared" si="0"/>
        <v/>
      </c>
      <c r="G25" s="31" t="str">
        <f t="shared" si="1"/>
        <v/>
      </c>
      <c r="H25" s="32" t="str">
        <f t="shared" si="2"/>
        <v/>
      </c>
      <c r="I25" s="33"/>
      <c r="J25" s="58" t="str">
        <f>CONCATENATE(IF(AND(E25&lt;&gt;"",OR(I$9="",J$9="")),VLOOKUP(300,TextID,CODE(Language!$B$4)-64,FALSE),""),IF(AND(E25&lt;&gt;"",I25=""),VLOOKUP(302,TextID,CODE(Language!$B$4)-64,FALSE),""),IF(AND(E25="",I25&lt;&gt;""),VLOOKUP(306,TextID,CODE(Language!$B$4)-64,FALSE),""),IF(AND(E25&lt;&gt;"",E25=E24),VLOOKUP(308,TextID,CODE(Language!$B$4)-64,FALSE),""),IF(AND(E25&lt;&gt;"",LEFT(E25,2)="GV"),VLOOKUP(328,Language!A:F,6,FALSE),""))</f>
        <v/>
      </c>
      <c r="K25" s="41"/>
      <c r="L25" s="71" t="str">
        <f t="shared" si="3"/>
        <v/>
      </c>
    </row>
    <row r="26" spans="3:12">
      <c r="C26" s="41"/>
      <c r="D26" s="31" t="str">
        <f>IF(E26="","",Customer!E$7)</f>
        <v/>
      </c>
      <c r="E26" s="34"/>
      <c r="F26" s="57" t="str">
        <f t="shared" si="0"/>
        <v/>
      </c>
      <c r="G26" s="31" t="str">
        <f t="shared" si="1"/>
        <v/>
      </c>
      <c r="H26" s="32" t="str">
        <f t="shared" si="2"/>
        <v/>
      </c>
      <c r="I26" s="33"/>
      <c r="J26" s="58" t="str">
        <f>CONCATENATE(IF(AND(E26&lt;&gt;"",OR(I$9="",J$9="")),VLOOKUP(300,TextID,CODE(Language!$B$4)-64,FALSE),""),IF(AND(E26&lt;&gt;"",I26=""),VLOOKUP(302,TextID,CODE(Language!$B$4)-64,FALSE),""),IF(AND(E26="",I26&lt;&gt;""),VLOOKUP(306,TextID,CODE(Language!$B$4)-64,FALSE),""),IF(AND(E26&lt;&gt;"",E26=E25),VLOOKUP(308,TextID,CODE(Language!$B$4)-64,FALSE),""),IF(AND(E26&lt;&gt;"",LEFT(E26,2)="GV"),VLOOKUP(328,Language!A:F,6,FALSE),""))</f>
        <v/>
      </c>
      <c r="K26" s="41"/>
      <c r="L26" s="71" t="str">
        <f t="shared" si="3"/>
        <v/>
      </c>
    </row>
    <row r="27" spans="3:12">
      <c r="C27" s="41"/>
      <c r="D27" s="31" t="str">
        <f>IF(E27="","",Customer!E$7)</f>
        <v/>
      </c>
      <c r="E27" s="34"/>
      <c r="F27" s="57" t="str">
        <f t="shared" si="0"/>
        <v/>
      </c>
      <c r="G27" s="31" t="str">
        <f t="shared" si="1"/>
        <v/>
      </c>
      <c r="H27" s="32" t="str">
        <f t="shared" si="2"/>
        <v/>
      </c>
      <c r="I27" s="33"/>
      <c r="J27" s="58" t="str">
        <f>CONCATENATE(IF(AND(E27&lt;&gt;"",OR(I$9="",J$9="")),VLOOKUP(300,TextID,CODE(Language!$B$4)-64,FALSE),""),IF(AND(E27&lt;&gt;"",I27=""),VLOOKUP(302,TextID,CODE(Language!$B$4)-64,FALSE),""),IF(AND(E27="",I27&lt;&gt;""),VLOOKUP(306,TextID,CODE(Language!$B$4)-64,FALSE),""),IF(AND(E27&lt;&gt;"",E27=E26),VLOOKUP(308,TextID,CODE(Language!$B$4)-64,FALSE),""),IF(AND(E27&lt;&gt;"",LEFT(E27,2)="GV"),VLOOKUP(328,Language!A:F,6,FALSE),""))</f>
        <v/>
      </c>
      <c r="K27" s="41"/>
      <c r="L27" s="71" t="str">
        <f t="shared" si="3"/>
        <v/>
      </c>
    </row>
    <row r="28" spans="3:12">
      <c r="C28" s="41"/>
      <c r="D28" s="31" t="str">
        <f>IF(E28="","",Customer!E$7)</f>
        <v/>
      </c>
      <c r="E28" s="34"/>
      <c r="F28" s="57" t="str">
        <f t="shared" si="0"/>
        <v/>
      </c>
      <c r="G28" s="31" t="str">
        <f t="shared" si="1"/>
        <v/>
      </c>
      <c r="H28" s="32" t="str">
        <f t="shared" si="2"/>
        <v/>
      </c>
      <c r="I28" s="33"/>
      <c r="J28" s="58" t="str">
        <f>CONCATENATE(IF(AND(E28&lt;&gt;"",OR(I$9="",J$9="")),VLOOKUP(300,TextID,CODE(Language!$B$4)-64,FALSE),""),IF(AND(E28&lt;&gt;"",I28=""),VLOOKUP(302,TextID,CODE(Language!$B$4)-64,FALSE),""),IF(AND(E28="",I28&lt;&gt;""),VLOOKUP(306,TextID,CODE(Language!$B$4)-64,FALSE),""),IF(AND(E28&lt;&gt;"",E28=E27),VLOOKUP(308,TextID,CODE(Language!$B$4)-64,FALSE),""),IF(AND(E28&lt;&gt;"",LEFT(E28,2)="GV"),VLOOKUP(328,Language!A:F,6,FALSE),""))</f>
        <v/>
      </c>
      <c r="K28" s="41"/>
      <c r="L28" s="71" t="str">
        <f t="shared" si="3"/>
        <v/>
      </c>
    </row>
    <row r="29" spans="3:12">
      <c r="C29" s="41"/>
      <c r="D29" s="31" t="str">
        <f>IF(E29="","",Customer!E$7)</f>
        <v/>
      </c>
      <c r="E29" s="34"/>
      <c r="F29" s="57" t="str">
        <f t="shared" si="0"/>
        <v/>
      </c>
      <c r="G29" s="31" t="str">
        <f t="shared" si="1"/>
        <v/>
      </c>
      <c r="H29" s="32" t="str">
        <f t="shared" si="2"/>
        <v/>
      </c>
      <c r="I29" s="33"/>
      <c r="J29" s="58" t="str">
        <f>CONCATENATE(IF(AND(E29&lt;&gt;"",OR(I$9="",J$9="")),VLOOKUP(300,TextID,CODE(Language!$B$4)-64,FALSE),""),IF(AND(E29&lt;&gt;"",I29=""),VLOOKUP(302,TextID,CODE(Language!$B$4)-64,FALSE),""),IF(AND(E29="",I29&lt;&gt;""),VLOOKUP(306,TextID,CODE(Language!$B$4)-64,FALSE),""),IF(AND(E29&lt;&gt;"",E29=E28),VLOOKUP(308,TextID,CODE(Language!$B$4)-64,FALSE),""),IF(AND(E29&lt;&gt;"",LEFT(E29,2)="GV"),VLOOKUP(328,Language!A:F,6,FALSE),""))</f>
        <v/>
      </c>
      <c r="K29" s="41"/>
      <c r="L29" s="71" t="str">
        <f t="shared" si="3"/>
        <v/>
      </c>
    </row>
    <row r="30" spans="3:12">
      <c r="C30" s="41"/>
      <c r="D30" s="31" t="str">
        <f>IF(E30="","",Customer!E$7)</f>
        <v/>
      </c>
      <c r="E30" s="34"/>
      <c r="F30" s="57" t="str">
        <f t="shared" si="0"/>
        <v/>
      </c>
      <c r="G30" s="31" t="str">
        <f t="shared" si="1"/>
        <v/>
      </c>
      <c r="H30" s="32" t="str">
        <f t="shared" si="2"/>
        <v/>
      </c>
      <c r="I30" s="33"/>
      <c r="J30" s="58" t="str">
        <f>CONCATENATE(IF(AND(E30&lt;&gt;"",OR(I$9="",J$9="")),VLOOKUP(300,TextID,CODE(Language!$B$4)-64,FALSE),""),IF(AND(E30&lt;&gt;"",I30=""),VLOOKUP(302,TextID,CODE(Language!$B$4)-64,FALSE),""),IF(AND(E30="",I30&lt;&gt;""),VLOOKUP(306,TextID,CODE(Language!$B$4)-64,FALSE),""),IF(AND(E30&lt;&gt;"",E30=E29),VLOOKUP(308,TextID,CODE(Language!$B$4)-64,FALSE),""),IF(AND(E30&lt;&gt;"",LEFT(E30,2)="GV"),VLOOKUP(328,Language!A:F,6,FALSE),""))</f>
        <v/>
      </c>
      <c r="K30" s="41"/>
      <c r="L30" s="71" t="str">
        <f t="shared" si="3"/>
        <v/>
      </c>
    </row>
    <row r="31" spans="3:12">
      <c r="C31" s="41"/>
      <c r="D31" s="31" t="str">
        <f>IF(E31="","",Customer!E$7)</f>
        <v/>
      </c>
      <c r="E31" s="34"/>
      <c r="F31" s="57" t="str">
        <f t="shared" si="0"/>
        <v/>
      </c>
      <c r="G31" s="31" t="str">
        <f t="shared" si="1"/>
        <v/>
      </c>
      <c r="H31" s="32" t="str">
        <f t="shared" si="2"/>
        <v/>
      </c>
      <c r="I31" s="33"/>
      <c r="J31" s="58" t="str">
        <f>CONCATENATE(IF(AND(E31&lt;&gt;"",OR(I$9="",J$9="")),VLOOKUP(300,TextID,CODE(Language!$B$4)-64,FALSE),""),IF(AND(E31&lt;&gt;"",I31=""),VLOOKUP(302,TextID,CODE(Language!$B$4)-64,FALSE),""),IF(AND(E31="",I31&lt;&gt;""),VLOOKUP(306,TextID,CODE(Language!$B$4)-64,FALSE),""),IF(AND(E31&lt;&gt;"",E31=E30),VLOOKUP(308,TextID,CODE(Language!$B$4)-64,FALSE),""),IF(AND(E31&lt;&gt;"",LEFT(E31,2)="GV"),VLOOKUP(328,Language!A:F,6,FALSE),""))</f>
        <v/>
      </c>
      <c r="K31" s="41"/>
      <c r="L31" s="71" t="str">
        <f t="shared" si="3"/>
        <v/>
      </c>
    </row>
    <row r="32" spans="3:12">
      <c r="C32" s="41"/>
      <c r="D32" s="31" t="str">
        <f>IF(E32="","",Customer!E$7)</f>
        <v/>
      </c>
      <c r="E32" s="34"/>
      <c r="F32" s="57" t="str">
        <f t="shared" si="0"/>
        <v/>
      </c>
      <c r="G32" s="31" t="str">
        <f t="shared" si="1"/>
        <v/>
      </c>
      <c r="H32" s="32" t="str">
        <f t="shared" si="2"/>
        <v/>
      </c>
      <c r="I32" s="33"/>
      <c r="J32" s="58" t="str">
        <f>CONCATENATE(IF(AND(E32&lt;&gt;"",OR(I$9="",J$9="")),VLOOKUP(300,TextID,CODE(Language!$B$4)-64,FALSE),""),IF(AND(E32&lt;&gt;"",I32=""),VLOOKUP(302,TextID,CODE(Language!$B$4)-64,FALSE),""),IF(AND(E32="",I32&lt;&gt;""),VLOOKUP(306,TextID,CODE(Language!$B$4)-64,FALSE),""),IF(AND(E32&lt;&gt;"",E32=E31),VLOOKUP(308,TextID,CODE(Language!$B$4)-64,FALSE),""),IF(AND(E32&lt;&gt;"",LEFT(E32,2)="GV"),VLOOKUP(328,Language!A:F,6,FALSE),""))</f>
        <v/>
      </c>
      <c r="K32" s="41"/>
      <c r="L32" s="71" t="str">
        <f t="shared" si="3"/>
        <v/>
      </c>
    </row>
    <row r="33" spans="3:12">
      <c r="C33" s="41"/>
      <c r="D33" s="31" t="str">
        <f>IF(E33="","",Customer!E$7)</f>
        <v/>
      </c>
      <c r="E33" s="34"/>
      <c r="F33" s="57" t="str">
        <f t="shared" si="0"/>
        <v/>
      </c>
      <c r="G33" s="31" t="str">
        <f t="shared" si="1"/>
        <v/>
      </c>
      <c r="H33" s="32" t="str">
        <f t="shared" si="2"/>
        <v/>
      </c>
      <c r="I33" s="33"/>
      <c r="J33" s="58" t="str">
        <f>CONCATENATE(IF(AND(E33&lt;&gt;"",OR(I$9="",J$9="")),VLOOKUP(300,TextID,CODE(Language!$B$4)-64,FALSE),""),IF(AND(E33&lt;&gt;"",I33=""),VLOOKUP(302,TextID,CODE(Language!$B$4)-64,FALSE),""),IF(AND(E33="",I33&lt;&gt;""),VLOOKUP(306,TextID,CODE(Language!$B$4)-64,FALSE),""),IF(AND(E33&lt;&gt;"",E33=E32),VLOOKUP(308,TextID,CODE(Language!$B$4)-64,FALSE),""),IF(AND(E33&lt;&gt;"",LEFT(E33,2)="GV"),VLOOKUP(328,Language!A:F,6,FALSE),""))</f>
        <v/>
      </c>
      <c r="K33" s="41"/>
      <c r="L33" s="71" t="str">
        <f t="shared" si="3"/>
        <v/>
      </c>
    </row>
    <row r="34" spans="3:12">
      <c r="C34" s="41"/>
      <c r="D34" s="31" t="str">
        <f>IF(E34="","",Customer!E$7)</f>
        <v/>
      </c>
      <c r="E34" s="34"/>
      <c r="F34" s="57" t="str">
        <f t="shared" si="0"/>
        <v/>
      </c>
      <c r="G34" s="31" t="str">
        <f t="shared" si="1"/>
        <v/>
      </c>
      <c r="H34" s="32" t="str">
        <f t="shared" si="2"/>
        <v/>
      </c>
      <c r="I34" s="33"/>
      <c r="J34" s="58" t="str">
        <f>CONCATENATE(IF(AND(E34&lt;&gt;"",OR(I$9="",J$9="")),VLOOKUP(300,TextID,CODE(Language!$B$4)-64,FALSE),""),IF(AND(E34&lt;&gt;"",I34=""),VLOOKUP(302,TextID,CODE(Language!$B$4)-64,FALSE),""),IF(AND(E34="",I34&lt;&gt;""),VLOOKUP(306,TextID,CODE(Language!$B$4)-64,FALSE),""),IF(AND(E34&lt;&gt;"",E34=E33),VLOOKUP(308,TextID,CODE(Language!$B$4)-64,FALSE),""),IF(AND(E34&lt;&gt;"",LEFT(E34,2)="GV"),VLOOKUP(328,Language!A:F,6,FALSE),""))</f>
        <v/>
      </c>
      <c r="K34" s="41"/>
      <c r="L34" s="71" t="str">
        <f t="shared" si="3"/>
        <v/>
      </c>
    </row>
    <row r="35" spans="3:12">
      <c r="C35" s="41"/>
      <c r="D35" s="31" t="str">
        <f>IF(E35="","",Customer!E$7)</f>
        <v/>
      </c>
      <c r="E35" s="34"/>
      <c r="F35" s="57" t="str">
        <f t="shared" si="0"/>
        <v/>
      </c>
      <c r="G35" s="31" t="str">
        <f t="shared" si="1"/>
        <v/>
      </c>
      <c r="H35" s="32" t="str">
        <f t="shared" si="2"/>
        <v/>
      </c>
      <c r="I35" s="33"/>
      <c r="J35" s="58" t="str">
        <f>CONCATENATE(IF(AND(E35&lt;&gt;"",OR(I$9="",J$9="")),VLOOKUP(300,TextID,CODE(Language!$B$4)-64,FALSE),""),IF(AND(E35&lt;&gt;"",I35=""),VLOOKUP(302,TextID,CODE(Language!$B$4)-64,FALSE),""),IF(AND(E35="",I35&lt;&gt;""),VLOOKUP(306,TextID,CODE(Language!$B$4)-64,FALSE),""),IF(AND(E35&lt;&gt;"",E35=E34),VLOOKUP(308,TextID,CODE(Language!$B$4)-64,FALSE),""),IF(AND(E35&lt;&gt;"",LEFT(E35,2)="GV"),VLOOKUP(328,Language!A:F,6,FALSE),""))</f>
        <v/>
      </c>
      <c r="K35" s="41"/>
      <c r="L35" s="71" t="str">
        <f t="shared" si="3"/>
        <v/>
      </c>
    </row>
    <row r="36" spans="3:12">
      <c r="C36" s="41"/>
      <c r="D36" s="31" t="str">
        <f>IF(E36="","",Customer!E$7)</f>
        <v/>
      </c>
      <c r="E36" s="34"/>
      <c r="F36" s="57" t="str">
        <f t="shared" si="0"/>
        <v/>
      </c>
      <c r="G36" s="31" t="str">
        <f t="shared" si="1"/>
        <v/>
      </c>
      <c r="H36" s="32" t="str">
        <f t="shared" si="2"/>
        <v/>
      </c>
      <c r="I36" s="33"/>
      <c r="J36" s="58" t="str">
        <f>CONCATENATE(IF(AND(E36&lt;&gt;"",OR(I$9="",J$9="")),VLOOKUP(300,TextID,CODE(Language!$B$4)-64,FALSE),""),IF(AND(E36&lt;&gt;"",I36=""),VLOOKUP(302,TextID,CODE(Language!$B$4)-64,FALSE),""),IF(AND(E36="",I36&lt;&gt;""),VLOOKUP(306,TextID,CODE(Language!$B$4)-64,FALSE),""),IF(AND(E36&lt;&gt;"",E36=E35),VLOOKUP(308,TextID,CODE(Language!$B$4)-64,FALSE),""),IF(AND(E36&lt;&gt;"",LEFT(E36,2)="GV"),VLOOKUP(328,Language!A:F,6,FALSE),""))</f>
        <v/>
      </c>
      <c r="K36" s="41"/>
      <c r="L36" s="71" t="str">
        <f t="shared" si="3"/>
        <v/>
      </c>
    </row>
    <row r="37" spans="3:12">
      <c r="C37" s="41"/>
      <c r="D37" s="31" t="str">
        <f>IF(E37="","",Customer!E$7)</f>
        <v/>
      </c>
      <c r="E37" s="34"/>
      <c r="F37" s="57" t="str">
        <f t="shared" si="0"/>
        <v/>
      </c>
      <c r="G37" s="31" t="str">
        <f t="shared" si="1"/>
        <v/>
      </c>
      <c r="H37" s="32" t="str">
        <f t="shared" si="2"/>
        <v/>
      </c>
      <c r="I37" s="33"/>
      <c r="J37" s="58" t="str">
        <f>CONCATENATE(IF(AND(E37&lt;&gt;"",OR(I$9="",J$9="")),VLOOKUP(300,TextID,CODE(Language!$B$4)-64,FALSE),""),IF(AND(E37&lt;&gt;"",I37=""),VLOOKUP(302,TextID,CODE(Language!$B$4)-64,FALSE),""),IF(AND(E37="",I37&lt;&gt;""),VLOOKUP(306,TextID,CODE(Language!$B$4)-64,FALSE),""),IF(AND(E37&lt;&gt;"",E37=E36),VLOOKUP(308,TextID,CODE(Language!$B$4)-64,FALSE),""),IF(AND(E37&lt;&gt;"",LEFT(E37,2)="GV"),VLOOKUP(328,Language!A:F,6,FALSE),""))</f>
        <v/>
      </c>
      <c r="K37" s="41"/>
      <c r="L37" s="71" t="str">
        <f t="shared" si="3"/>
        <v/>
      </c>
    </row>
    <row r="38" spans="3:12">
      <c r="C38" s="41"/>
      <c r="D38" s="31" t="str">
        <f>IF(E38="","",Customer!E$7)</f>
        <v/>
      </c>
      <c r="E38" s="34"/>
      <c r="F38" s="57" t="str">
        <f t="shared" si="0"/>
        <v/>
      </c>
      <c r="G38" s="31" t="str">
        <f t="shared" si="1"/>
        <v/>
      </c>
      <c r="H38" s="32" t="str">
        <f t="shared" si="2"/>
        <v/>
      </c>
      <c r="I38" s="33"/>
      <c r="J38" s="58" t="str">
        <f>CONCATENATE(IF(AND(E38&lt;&gt;"",OR(I$9="",J$9="")),VLOOKUP(300,TextID,CODE(Language!$B$4)-64,FALSE),""),IF(AND(E38&lt;&gt;"",I38=""),VLOOKUP(302,TextID,CODE(Language!$B$4)-64,FALSE),""),IF(AND(E38="",I38&lt;&gt;""),VLOOKUP(306,TextID,CODE(Language!$B$4)-64,FALSE),""),IF(AND(E38&lt;&gt;"",E38=E37),VLOOKUP(308,TextID,CODE(Language!$B$4)-64,FALSE),""),IF(AND(E38&lt;&gt;"",LEFT(E38,2)="GV"),VLOOKUP(328,Language!A:F,6,FALSE),""))</f>
        <v/>
      </c>
      <c r="K38" s="41"/>
      <c r="L38" s="71" t="str">
        <f t="shared" si="3"/>
        <v/>
      </c>
    </row>
    <row r="39" spans="3:12">
      <c r="C39" s="41"/>
      <c r="D39" s="31" t="str">
        <f>IF(E39="","",Customer!E$7)</f>
        <v/>
      </c>
      <c r="E39" s="34"/>
      <c r="F39" s="57" t="str">
        <f t="shared" si="0"/>
        <v/>
      </c>
      <c r="G39" s="31" t="str">
        <f t="shared" si="1"/>
        <v/>
      </c>
      <c r="H39" s="32" t="str">
        <f t="shared" si="2"/>
        <v/>
      </c>
      <c r="I39" s="33"/>
      <c r="J39" s="58" t="str">
        <f>CONCATENATE(IF(AND(E39&lt;&gt;"",OR(I$9="",J$9="")),VLOOKUP(300,TextID,CODE(Language!$B$4)-64,FALSE),""),IF(AND(E39&lt;&gt;"",I39=""),VLOOKUP(302,TextID,CODE(Language!$B$4)-64,FALSE),""),IF(AND(E39="",I39&lt;&gt;""),VLOOKUP(306,TextID,CODE(Language!$B$4)-64,FALSE),""),IF(AND(E39&lt;&gt;"",E39=E38),VLOOKUP(308,TextID,CODE(Language!$B$4)-64,FALSE),""),IF(AND(E39&lt;&gt;"",LEFT(E39,2)="GV"),VLOOKUP(328,Language!A:F,6,FALSE),""))</f>
        <v/>
      </c>
      <c r="K39" s="41"/>
      <c r="L39" s="71" t="str">
        <f t="shared" si="3"/>
        <v/>
      </c>
    </row>
    <row r="40" spans="3:12">
      <c r="C40" s="41"/>
      <c r="D40" s="31" t="str">
        <f>IF(E40="","",Customer!E$7)</f>
        <v/>
      </c>
      <c r="E40" s="34"/>
      <c r="F40" s="57" t="str">
        <f t="shared" si="0"/>
        <v/>
      </c>
      <c r="G40" s="31" t="str">
        <f t="shared" si="1"/>
        <v/>
      </c>
      <c r="H40" s="32" t="str">
        <f t="shared" si="2"/>
        <v/>
      </c>
      <c r="I40" s="33"/>
      <c r="J40" s="58" t="str">
        <f>CONCATENATE(IF(AND(E40&lt;&gt;"",OR(I$9="",J$9="")),VLOOKUP(300,TextID,CODE(Language!$B$4)-64,FALSE),""),IF(AND(E40&lt;&gt;"",I40=""),VLOOKUP(302,TextID,CODE(Language!$B$4)-64,FALSE),""),IF(AND(E40="",I40&lt;&gt;""),VLOOKUP(306,TextID,CODE(Language!$B$4)-64,FALSE),""),IF(AND(E40&lt;&gt;"",E40=E39),VLOOKUP(308,TextID,CODE(Language!$B$4)-64,FALSE),""),IF(AND(E40&lt;&gt;"",LEFT(E40,2)="GV"),VLOOKUP(328,Language!A:F,6,FALSE),""))</f>
        <v/>
      </c>
      <c r="K40" s="41"/>
      <c r="L40" s="71" t="str">
        <f t="shared" si="3"/>
        <v/>
      </c>
    </row>
    <row r="41" spans="3:12">
      <c r="C41" s="41"/>
      <c r="D41" s="31" t="str">
        <f>IF(E41="","",Customer!E$7)</f>
        <v/>
      </c>
      <c r="E41" s="34"/>
      <c r="F41" s="57" t="str">
        <f t="shared" si="0"/>
        <v/>
      </c>
      <c r="G41" s="31" t="str">
        <f t="shared" si="1"/>
        <v/>
      </c>
      <c r="H41" s="32" t="str">
        <f t="shared" si="2"/>
        <v/>
      </c>
      <c r="I41" s="33"/>
      <c r="J41" s="58" t="str">
        <f>CONCATENATE(IF(AND(E41&lt;&gt;"",OR(I$9="",J$9="")),VLOOKUP(300,TextID,CODE(Language!$B$4)-64,FALSE),""),IF(AND(E41&lt;&gt;"",I41=""),VLOOKUP(302,TextID,CODE(Language!$B$4)-64,FALSE),""),IF(AND(E41="",I41&lt;&gt;""),VLOOKUP(306,TextID,CODE(Language!$B$4)-64,FALSE),""),IF(AND(E41&lt;&gt;"",E41=E40),VLOOKUP(308,TextID,CODE(Language!$B$4)-64,FALSE),""),IF(AND(E41&lt;&gt;"",LEFT(E41,2)="GV"),VLOOKUP(328,Language!A:F,6,FALSE),""))</f>
        <v/>
      </c>
      <c r="K41" s="41"/>
      <c r="L41" s="71" t="str">
        <f t="shared" si="3"/>
        <v/>
      </c>
    </row>
    <row r="42" spans="3:12">
      <c r="C42" s="41"/>
      <c r="D42" s="31" t="str">
        <f>IF(E42="","",Customer!E$7)</f>
        <v/>
      </c>
      <c r="E42" s="34"/>
      <c r="F42" s="57" t="str">
        <f t="shared" si="0"/>
        <v/>
      </c>
      <c r="G42" s="31" t="str">
        <f t="shared" si="1"/>
        <v/>
      </c>
      <c r="H42" s="32" t="str">
        <f t="shared" si="2"/>
        <v/>
      </c>
      <c r="I42" s="33"/>
      <c r="J42" s="58" t="str">
        <f>CONCATENATE(IF(AND(E42&lt;&gt;"",OR(I$9="",J$9="")),VLOOKUP(300,TextID,CODE(Language!$B$4)-64,FALSE),""),IF(AND(E42&lt;&gt;"",I42=""),VLOOKUP(302,TextID,CODE(Language!$B$4)-64,FALSE),""),IF(AND(E42="",I42&lt;&gt;""),VLOOKUP(306,TextID,CODE(Language!$B$4)-64,FALSE),""),IF(AND(E42&lt;&gt;"",E42=E41),VLOOKUP(308,TextID,CODE(Language!$B$4)-64,FALSE),""),IF(AND(E42&lt;&gt;"",LEFT(E42,2)="GV"),VLOOKUP(328,Language!A:F,6,FALSE),""))</f>
        <v/>
      </c>
      <c r="K42" s="41"/>
      <c r="L42" s="71" t="str">
        <f t="shared" si="3"/>
        <v/>
      </c>
    </row>
    <row r="43" spans="3:12">
      <c r="C43" s="41"/>
      <c r="D43" s="31" t="str">
        <f>IF(E43="","",Customer!E$7)</f>
        <v/>
      </c>
      <c r="E43" s="34"/>
      <c r="F43" s="57" t="str">
        <f t="shared" si="0"/>
        <v/>
      </c>
      <c r="G43" s="31" t="str">
        <f t="shared" si="1"/>
        <v/>
      </c>
      <c r="H43" s="32" t="str">
        <f t="shared" si="2"/>
        <v/>
      </c>
      <c r="I43" s="33"/>
      <c r="J43" s="58" t="str">
        <f>CONCATENATE(IF(AND(E43&lt;&gt;"",OR(I$9="",J$9="")),VLOOKUP(300,TextID,CODE(Language!$B$4)-64,FALSE),""),IF(AND(E43&lt;&gt;"",I43=""),VLOOKUP(302,TextID,CODE(Language!$B$4)-64,FALSE),""),IF(AND(E43="",I43&lt;&gt;""),VLOOKUP(306,TextID,CODE(Language!$B$4)-64,FALSE),""),IF(AND(E43&lt;&gt;"",E43=E42),VLOOKUP(308,TextID,CODE(Language!$B$4)-64,FALSE),""),IF(AND(E43&lt;&gt;"",LEFT(E43,2)="GV"),VLOOKUP(328,Language!A:F,6,FALSE),""))</f>
        <v/>
      </c>
      <c r="K43" s="41"/>
      <c r="L43" s="71" t="str">
        <f t="shared" si="3"/>
        <v/>
      </c>
    </row>
    <row r="44" spans="3:12">
      <c r="C44" s="41"/>
      <c r="D44" s="31" t="str">
        <f>IF(E44="","",Customer!E$7)</f>
        <v/>
      </c>
      <c r="E44" s="34"/>
      <c r="F44" s="57" t="str">
        <f t="shared" si="0"/>
        <v/>
      </c>
      <c r="G44" s="31" t="str">
        <f t="shared" si="1"/>
        <v/>
      </c>
      <c r="H44" s="32" t="str">
        <f t="shared" si="2"/>
        <v/>
      </c>
      <c r="I44" s="33"/>
      <c r="J44" s="58" t="str">
        <f>CONCATENATE(IF(AND(E44&lt;&gt;"",OR(I$9="",J$9="")),VLOOKUP(300,TextID,CODE(Language!$B$4)-64,FALSE),""),IF(AND(E44&lt;&gt;"",I44=""),VLOOKUP(302,TextID,CODE(Language!$B$4)-64,FALSE),""),IF(AND(E44="",I44&lt;&gt;""),VLOOKUP(306,TextID,CODE(Language!$B$4)-64,FALSE),""),IF(AND(E44&lt;&gt;"",E44=E43),VLOOKUP(308,TextID,CODE(Language!$B$4)-64,FALSE),""),IF(AND(E44&lt;&gt;"",LEFT(E44,2)="GV"),VLOOKUP(328,Language!A:F,6,FALSE),""))</f>
        <v/>
      </c>
      <c r="K44" s="41"/>
      <c r="L44" s="71" t="str">
        <f t="shared" si="3"/>
        <v/>
      </c>
    </row>
    <row r="45" spans="3:12">
      <c r="C45" s="41"/>
      <c r="D45" s="31" t="str">
        <f>IF(E45="","",Customer!E$7)</f>
        <v/>
      </c>
      <c r="E45" s="34"/>
      <c r="F45" s="57" t="str">
        <f t="shared" si="0"/>
        <v/>
      </c>
      <c r="G45" s="31" t="str">
        <f t="shared" ref="G45:G76" si="4">IF($E45="","",VLOOKUP($E45,Material1b,3))</f>
        <v/>
      </c>
      <c r="H45" s="32" t="str">
        <f t="shared" ref="H45:H76" si="5">IF(E45="","",I$9)</f>
        <v/>
      </c>
      <c r="I45" s="33"/>
      <c r="J45" s="58" t="str">
        <f>CONCATENATE(IF(AND(E45&lt;&gt;"",OR(I$9="",J$9="")),VLOOKUP(300,TextID,CODE(Language!$B$4)-64,FALSE),""),IF(AND(E45&lt;&gt;"",I45=""),VLOOKUP(302,TextID,CODE(Language!$B$4)-64,FALSE),""),IF(AND(E45="",I45&lt;&gt;""),VLOOKUP(306,TextID,CODE(Language!$B$4)-64,FALSE),""),IF(AND(E45&lt;&gt;"",E45=E44),VLOOKUP(308,TextID,CODE(Language!$B$4)-64,FALSE),""),IF(AND(E45&lt;&gt;"",LEFT(E45,2)="GV"),VLOOKUP(328,Language!A:F,6,FALSE),""))</f>
        <v/>
      </c>
      <c r="K45" s="41"/>
      <c r="L45" s="71" t="str">
        <f t="shared" si="3"/>
        <v/>
      </c>
    </row>
    <row r="46" spans="3:12">
      <c r="C46" s="41"/>
      <c r="D46" s="31" t="str">
        <f>IF(E46="","",Customer!E$7)</f>
        <v/>
      </c>
      <c r="E46" s="34"/>
      <c r="F46" s="57" t="str">
        <f t="shared" ref="F46:F77" si="6">IF($E46="","",VLOOKUP($E46,Material1b,2))</f>
        <v/>
      </c>
      <c r="G46" s="31" t="str">
        <f t="shared" si="4"/>
        <v/>
      </c>
      <c r="H46" s="32" t="str">
        <f t="shared" si="5"/>
        <v/>
      </c>
      <c r="I46" s="33"/>
      <c r="J46" s="58" t="str">
        <f>CONCATENATE(IF(AND(E46&lt;&gt;"",OR(I$9="",J$9="")),VLOOKUP(300,TextID,CODE(Language!$B$4)-64,FALSE),""),IF(AND(E46&lt;&gt;"",I46=""),VLOOKUP(302,TextID,CODE(Language!$B$4)-64,FALSE),""),IF(AND(E46="",I46&lt;&gt;""),VLOOKUP(306,TextID,CODE(Language!$B$4)-64,FALSE),""),IF(AND(E46&lt;&gt;"",E46=E45),VLOOKUP(308,TextID,CODE(Language!$B$4)-64,FALSE),""),IF(AND(E46&lt;&gt;"",LEFT(E46,2)="GV"),VLOOKUP(328,Language!A:F,6,FALSE),""))</f>
        <v/>
      </c>
      <c r="K46" s="41"/>
      <c r="L46" s="71" t="str">
        <f t="shared" si="3"/>
        <v/>
      </c>
    </row>
    <row r="47" spans="3:12">
      <c r="C47" s="41"/>
      <c r="D47" s="31" t="str">
        <f>IF(E47="","",Customer!E$7)</f>
        <v/>
      </c>
      <c r="E47" s="34"/>
      <c r="F47" s="57" t="str">
        <f t="shared" si="6"/>
        <v/>
      </c>
      <c r="G47" s="31" t="str">
        <f t="shared" si="4"/>
        <v/>
      </c>
      <c r="H47" s="32" t="str">
        <f t="shared" si="5"/>
        <v/>
      </c>
      <c r="I47" s="33"/>
      <c r="J47" s="58" t="str">
        <f>CONCATENATE(IF(AND(E47&lt;&gt;"",OR(I$9="",J$9="")),VLOOKUP(300,TextID,CODE(Language!$B$4)-64,FALSE),""),IF(AND(E47&lt;&gt;"",I47=""),VLOOKUP(302,TextID,CODE(Language!$B$4)-64,FALSE),""),IF(AND(E47="",I47&lt;&gt;""),VLOOKUP(306,TextID,CODE(Language!$B$4)-64,FALSE),""),IF(AND(E47&lt;&gt;"",E47=E46),VLOOKUP(308,TextID,CODE(Language!$B$4)-64,FALSE),""),IF(AND(E47&lt;&gt;"",LEFT(E47,2)="GV"),VLOOKUP(328,Language!A:F,6,FALSE),""))</f>
        <v/>
      </c>
      <c r="K47" s="41"/>
      <c r="L47" s="71" t="str">
        <f t="shared" si="3"/>
        <v/>
      </c>
    </row>
    <row r="48" spans="3:12">
      <c r="C48" s="41"/>
      <c r="D48" s="31" t="str">
        <f>IF(E48="","",Customer!E$7)</f>
        <v/>
      </c>
      <c r="E48" s="34"/>
      <c r="F48" s="57" t="str">
        <f t="shared" si="6"/>
        <v/>
      </c>
      <c r="G48" s="31" t="str">
        <f t="shared" si="4"/>
        <v/>
      </c>
      <c r="H48" s="32" t="str">
        <f t="shared" si="5"/>
        <v/>
      </c>
      <c r="I48" s="33"/>
      <c r="J48" s="58" t="str">
        <f>CONCATENATE(IF(AND(E48&lt;&gt;"",OR(I$9="",J$9="")),VLOOKUP(300,TextID,CODE(Language!$B$4)-64,FALSE),""),IF(AND(E48&lt;&gt;"",I48=""),VLOOKUP(302,TextID,CODE(Language!$B$4)-64,FALSE),""),IF(AND(E48="",I48&lt;&gt;""),VLOOKUP(306,TextID,CODE(Language!$B$4)-64,FALSE),""),IF(AND(E48&lt;&gt;"",E48=E47),VLOOKUP(308,TextID,CODE(Language!$B$4)-64,FALSE),""),IF(AND(E48&lt;&gt;"",LEFT(E48,2)="GV"),VLOOKUP(328,Language!A:F,6,FALSE),""))</f>
        <v/>
      </c>
      <c r="K48" s="41"/>
      <c r="L48" s="71" t="str">
        <f t="shared" si="3"/>
        <v/>
      </c>
    </row>
    <row r="49" spans="3:12">
      <c r="C49" s="41"/>
      <c r="D49" s="31" t="str">
        <f>IF(E49="","",Customer!E$7)</f>
        <v/>
      </c>
      <c r="E49" s="34"/>
      <c r="F49" s="57" t="str">
        <f t="shared" si="6"/>
        <v/>
      </c>
      <c r="G49" s="31" t="str">
        <f t="shared" si="4"/>
        <v/>
      </c>
      <c r="H49" s="32" t="str">
        <f t="shared" si="5"/>
        <v/>
      </c>
      <c r="I49" s="33"/>
      <c r="J49" s="58" t="str">
        <f>CONCATENATE(IF(AND(E49&lt;&gt;"",OR(I$9="",J$9="")),VLOOKUP(300,TextID,CODE(Language!$B$4)-64,FALSE),""),IF(AND(E49&lt;&gt;"",I49=""),VLOOKUP(302,TextID,CODE(Language!$B$4)-64,FALSE),""),IF(AND(E49="",I49&lt;&gt;""),VLOOKUP(306,TextID,CODE(Language!$B$4)-64,FALSE),""),IF(AND(E49&lt;&gt;"",E49=E48),VLOOKUP(308,TextID,CODE(Language!$B$4)-64,FALSE),""),IF(AND(E49&lt;&gt;"",LEFT(E49,2)="GV"),VLOOKUP(328,Language!A:F,6,FALSE),""))</f>
        <v/>
      </c>
      <c r="K49" s="41"/>
      <c r="L49" s="71" t="str">
        <f t="shared" si="3"/>
        <v/>
      </c>
    </row>
    <row r="50" spans="3:12">
      <c r="C50" s="41"/>
      <c r="D50" s="31" t="str">
        <f>IF(E50="","",Customer!E$7)</f>
        <v/>
      </c>
      <c r="E50" s="34"/>
      <c r="F50" s="57" t="str">
        <f t="shared" si="6"/>
        <v/>
      </c>
      <c r="G50" s="31" t="str">
        <f t="shared" si="4"/>
        <v/>
      </c>
      <c r="H50" s="32" t="str">
        <f t="shared" si="5"/>
        <v/>
      </c>
      <c r="I50" s="33"/>
      <c r="J50" s="58" t="str">
        <f>CONCATENATE(IF(AND(E50&lt;&gt;"",OR(I$9="",J$9="")),VLOOKUP(300,TextID,CODE(Language!$B$4)-64,FALSE),""),IF(AND(E50&lt;&gt;"",I50=""),VLOOKUP(302,TextID,CODE(Language!$B$4)-64,FALSE),""),IF(AND(E50="",I50&lt;&gt;""),VLOOKUP(306,TextID,CODE(Language!$B$4)-64,FALSE),""),IF(AND(E50&lt;&gt;"",E50=E49),VLOOKUP(308,TextID,CODE(Language!$B$4)-64,FALSE),""),IF(AND(E50&lt;&gt;"",LEFT(E50,2)="GV"),VLOOKUP(328,Language!A:F,6,FALSE),""))</f>
        <v/>
      </c>
      <c r="K50" s="41"/>
      <c r="L50" s="71" t="str">
        <f t="shared" si="3"/>
        <v/>
      </c>
    </row>
    <row r="51" spans="3:12">
      <c r="C51" s="41"/>
      <c r="D51" s="31" t="str">
        <f>IF(E51="","",Customer!E$7)</f>
        <v/>
      </c>
      <c r="E51" s="34"/>
      <c r="F51" s="57" t="str">
        <f t="shared" si="6"/>
        <v/>
      </c>
      <c r="G51" s="31" t="str">
        <f t="shared" si="4"/>
        <v/>
      </c>
      <c r="H51" s="32" t="str">
        <f t="shared" si="5"/>
        <v/>
      </c>
      <c r="I51" s="33"/>
      <c r="J51" s="58" t="str">
        <f>CONCATENATE(IF(AND(E51&lt;&gt;"",OR(I$9="",J$9="")),VLOOKUP(300,TextID,CODE(Language!$B$4)-64,FALSE),""),IF(AND(E51&lt;&gt;"",I51=""),VLOOKUP(302,TextID,CODE(Language!$B$4)-64,FALSE),""),IF(AND(E51="",I51&lt;&gt;""),VLOOKUP(306,TextID,CODE(Language!$B$4)-64,FALSE),""),IF(AND(E51&lt;&gt;"",E51=E50),VLOOKUP(308,TextID,CODE(Language!$B$4)-64,FALSE),""),IF(AND(E51&lt;&gt;"",LEFT(E51,2)="GV"),VLOOKUP(328,Language!A:F,6,FALSE),""))</f>
        <v/>
      </c>
      <c r="K51" s="41"/>
      <c r="L51" s="71" t="str">
        <f t="shared" si="3"/>
        <v/>
      </c>
    </row>
    <row r="52" spans="3:12">
      <c r="C52" s="41"/>
      <c r="D52" s="31" t="str">
        <f>IF(E52="","",Customer!E$7)</f>
        <v/>
      </c>
      <c r="E52" s="34"/>
      <c r="F52" s="57" t="str">
        <f t="shared" si="6"/>
        <v/>
      </c>
      <c r="G52" s="31" t="str">
        <f t="shared" si="4"/>
        <v/>
      </c>
      <c r="H52" s="32" t="str">
        <f t="shared" si="5"/>
        <v/>
      </c>
      <c r="I52" s="33"/>
      <c r="J52" s="58" t="str">
        <f>CONCATENATE(IF(AND(E52&lt;&gt;"",OR(I$9="",J$9="")),VLOOKUP(300,TextID,CODE(Language!$B$4)-64,FALSE),""),IF(AND(E52&lt;&gt;"",I52=""),VLOOKUP(302,TextID,CODE(Language!$B$4)-64,FALSE),""),IF(AND(E52="",I52&lt;&gt;""),VLOOKUP(306,TextID,CODE(Language!$B$4)-64,FALSE),""),IF(AND(E52&lt;&gt;"",E52=E51),VLOOKUP(308,TextID,CODE(Language!$B$4)-64,FALSE),""),IF(AND(E52&lt;&gt;"",LEFT(E52,2)="GV"),VLOOKUP(328,Language!A:F,6,FALSE),""))</f>
        <v/>
      </c>
      <c r="K52" s="41"/>
      <c r="L52" s="71" t="str">
        <f t="shared" si="3"/>
        <v/>
      </c>
    </row>
    <row r="53" spans="3:12">
      <c r="C53" s="41"/>
      <c r="D53" s="31" t="str">
        <f>IF(E53="","",Customer!E$7)</f>
        <v/>
      </c>
      <c r="E53" s="34"/>
      <c r="F53" s="57" t="str">
        <f t="shared" si="6"/>
        <v/>
      </c>
      <c r="G53" s="31" t="str">
        <f t="shared" si="4"/>
        <v/>
      </c>
      <c r="H53" s="32" t="str">
        <f t="shared" si="5"/>
        <v/>
      </c>
      <c r="I53" s="33"/>
      <c r="J53" s="58" t="str">
        <f>CONCATENATE(IF(AND(E53&lt;&gt;"",OR(I$9="",J$9="")),VLOOKUP(300,TextID,CODE(Language!$B$4)-64,FALSE),""),IF(AND(E53&lt;&gt;"",I53=""),VLOOKUP(302,TextID,CODE(Language!$B$4)-64,FALSE),""),IF(AND(E53="",I53&lt;&gt;""),VLOOKUP(306,TextID,CODE(Language!$B$4)-64,FALSE),""),IF(AND(E53&lt;&gt;"",E53=E52),VLOOKUP(308,TextID,CODE(Language!$B$4)-64,FALSE),""),IF(AND(E53&lt;&gt;"",LEFT(E53,2)="GV"),VLOOKUP(328,Language!A:F,6,FALSE),""))</f>
        <v/>
      </c>
      <c r="K53" s="41"/>
      <c r="L53" s="71" t="str">
        <f t="shared" si="3"/>
        <v/>
      </c>
    </row>
    <row r="54" spans="3:12">
      <c r="C54" s="41"/>
      <c r="D54" s="31" t="str">
        <f>IF(E54="","",Customer!E$7)</f>
        <v/>
      </c>
      <c r="E54" s="34"/>
      <c r="F54" s="57" t="str">
        <f t="shared" si="6"/>
        <v/>
      </c>
      <c r="G54" s="31" t="str">
        <f t="shared" si="4"/>
        <v/>
      </c>
      <c r="H54" s="32" t="str">
        <f t="shared" si="5"/>
        <v/>
      </c>
      <c r="I54" s="33"/>
      <c r="J54" s="58" t="str">
        <f>CONCATENATE(IF(AND(E54&lt;&gt;"",OR(I$9="",J$9="")),VLOOKUP(300,TextID,CODE(Language!$B$4)-64,FALSE),""),IF(AND(E54&lt;&gt;"",I54=""),VLOOKUP(302,TextID,CODE(Language!$B$4)-64,FALSE),""),IF(AND(E54="",I54&lt;&gt;""),VLOOKUP(306,TextID,CODE(Language!$B$4)-64,FALSE),""),IF(AND(E54&lt;&gt;"",E54=E53),VLOOKUP(308,TextID,CODE(Language!$B$4)-64,FALSE),""),IF(AND(E54&lt;&gt;"",LEFT(E54,2)="GV"),VLOOKUP(328,Language!A:F,6,FALSE),""))</f>
        <v/>
      </c>
      <c r="K54" s="41"/>
      <c r="L54" s="71" t="str">
        <f t="shared" si="3"/>
        <v/>
      </c>
    </row>
    <row r="55" spans="3:12">
      <c r="C55" s="41"/>
      <c r="D55" s="31" t="str">
        <f>IF(E55="","",Customer!E$7)</f>
        <v/>
      </c>
      <c r="E55" s="34"/>
      <c r="F55" s="57" t="str">
        <f t="shared" si="6"/>
        <v/>
      </c>
      <c r="G55" s="31" t="str">
        <f t="shared" si="4"/>
        <v/>
      </c>
      <c r="H55" s="32" t="str">
        <f t="shared" si="5"/>
        <v/>
      </c>
      <c r="I55" s="33"/>
      <c r="J55" s="58" t="str">
        <f>CONCATENATE(IF(AND(E55&lt;&gt;"",OR(I$9="",J$9="")),VLOOKUP(300,TextID,CODE(Language!$B$4)-64,FALSE),""),IF(AND(E55&lt;&gt;"",I55=""),VLOOKUP(302,TextID,CODE(Language!$B$4)-64,FALSE),""),IF(AND(E55="",I55&lt;&gt;""),VLOOKUP(306,TextID,CODE(Language!$B$4)-64,FALSE),""),IF(AND(E55&lt;&gt;"",E55=E54),VLOOKUP(308,TextID,CODE(Language!$B$4)-64,FALSE),""),IF(AND(E55&lt;&gt;"",LEFT(E55,2)="GV"),VLOOKUP(328,Language!A:F,6,FALSE),""))</f>
        <v/>
      </c>
      <c r="K55" s="41"/>
      <c r="L55" s="71" t="str">
        <f t="shared" si="3"/>
        <v/>
      </c>
    </row>
    <row r="56" spans="3:12">
      <c r="C56" s="41"/>
      <c r="D56" s="31" t="str">
        <f>IF(E56="","",Customer!E$7)</f>
        <v/>
      </c>
      <c r="E56" s="34"/>
      <c r="F56" s="57" t="str">
        <f t="shared" si="6"/>
        <v/>
      </c>
      <c r="G56" s="31" t="str">
        <f t="shared" si="4"/>
        <v/>
      </c>
      <c r="H56" s="32" t="str">
        <f t="shared" si="5"/>
        <v/>
      </c>
      <c r="I56" s="33"/>
      <c r="J56" s="58" t="str">
        <f>CONCATENATE(IF(AND(E56&lt;&gt;"",OR(I$9="",J$9="")),VLOOKUP(300,TextID,CODE(Language!$B$4)-64,FALSE),""),IF(AND(E56&lt;&gt;"",I56=""),VLOOKUP(302,TextID,CODE(Language!$B$4)-64,FALSE),""),IF(AND(E56="",I56&lt;&gt;""),VLOOKUP(306,TextID,CODE(Language!$B$4)-64,FALSE),""),IF(AND(E56&lt;&gt;"",E56=E55),VLOOKUP(308,TextID,CODE(Language!$B$4)-64,FALSE),""),IF(AND(E56&lt;&gt;"",LEFT(E56,2)="GV"),VLOOKUP(328,Language!A:F,6,FALSE),""))</f>
        <v/>
      </c>
      <c r="K56" s="41"/>
      <c r="L56" s="71" t="str">
        <f t="shared" si="3"/>
        <v/>
      </c>
    </row>
    <row r="57" spans="3:12">
      <c r="C57" s="41"/>
      <c r="D57" s="31" t="str">
        <f>IF(E57="","",Customer!E$7)</f>
        <v/>
      </c>
      <c r="E57" s="34"/>
      <c r="F57" s="57" t="str">
        <f t="shared" si="6"/>
        <v/>
      </c>
      <c r="G57" s="31" t="str">
        <f t="shared" si="4"/>
        <v/>
      </c>
      <c r="H57" s="32" t="str">
        <f t="shared" si="5"/>
        <v/>
      </c>
      <c r="I57" s="33"/>
      <c r="J57" s="58" t="str">
        <f>CONCATENATE(IF(AND(E57&lt;&gt;"",OR(I$9="",J$9="")),VLOOKUP(300,TextID,CODE(Language!$B$4)-64,FALSE),""),IF(AND(E57&lt;&gt;"",I57=""),VLOOKUP(302,TextID,CODE(Language!$B$4)-64,FALSE),""),IF(AND(E57="",I57&lt;&gt;""),VLOOKUP(306,TextID,CODE(Language!$B$4)-64,FALSE),""),IF(AND(E57&lt;&gt;"",E57=E56),VLOOKUP(308,TextID,CODE(Language!$B$4)-64,FALSE),""),IF(AND(E57&lt;&gt;"",LEFT(E57,2)="GV"),VLOOKUP(328,Language!A:F,6,FALSE),""))</f>
        <v/>
      </c>
      <c r="K57" s="41"/>
      <c r="L57" s="71" t="str">
        <f t="shared" si="3"/>
        <v/>
      </c>
    </row>
    <row r="58" spans="3:12">
      <c r="C58" s="41"/>
      <c r="D58" s="31" t="str">
        <f>IF(E58="","",Customer!E$7)</f>
        <v/>
      </c>
      <c r="E58" s="34"/>
      <c r="F58" s="57" t="str">
        <f t="shared" si="6"/>
        <v/>
      </c>
      <c r="G58" s="31" t="str">
        <f t="shared" si="4"/>
        <v/>
      </c>
      <c r="H58" s="32" t="str">
        <f t="shared" si="5"/>
        <v/>
      </c>
      <c r="I58" s="33"/>
      <c r="J58" s="58" t="str">
        <f>CONCATENATE(IF(AND(E58&lt;&gt;"",OR(I$9="",J$9="")),VLOOKUP(300,TextID,CODE(Language!$B$4)-64,FALSE),""),IF(AND(E58&lt;&gt;"",I58=""),VLOOKUP(302,TextID,CODE(Language!$B$4)-64,FALSE),""),IF(AND(E58="",I58&lt;&gt;""),VLOOKUP(306,TextID,CODE(Language!$B$4)-64,FALSE),""),IF(AND(E58&lt;&gt;"",E58=E57),VLOOKUP(308,TextID,CODE(Language!$B$4)-64,FALSE),""),IF(AND(E58&lt;&gt;"",LEFT(E58,2)="GV"),VLOOKUP(328,Language!A:F,6,FALSE),""))</f>
        <v/>
      </c>
      <c r="K58" s="41"/>
      <c r="L58" s="71" t="str">
        <f t="shared" si="3"/>
        <v/>
      </c>
    </row>
    <row r="59" spans="3:12">
      <c r="C59" s="41"/>
      <c r="D59" s="31" t="str">
        <f>IF(E59="","",Customer!E$7)</f>
        <v/>
      </c>
      <c r="E59" s="34"/>
      <c r="F59" s="57" t="str">
        <f t="shared" si="6"/>
        <v/>
      </c>
      <c r="G59" s="31" t="str">
        <f t="shared" si="4"/>
        <v/>
      </c>
      <c r="H59" s="32" t="str">
        <f t="shared" si="5"/>
        <v/>
      </c>
      <c r="I59" s="33"/>
      <c r="J59" s="58" t="str">
        <f>CONCATENATE(IF(AND(E59&lt;&gt;"",OR(I$9="",J$9="")),VLOOKUP(300,TextID,CODE(Language!$B$4)-64,FALSE),""),IF(AND(E59&lt;&gt;"",I59=""),VLOOKUP(302,TextID,CODE(Language!$B$4)-64,FALSE),""),IF(AND(E59="",I59&lt;&gt;""),VLOOKUP(306,TextID,CODE(Language!$B$4)-64,FALSE),""),IF(AND(E59&lt;&gt;"",E59=E58),VLOOKUP(308,TextID,CODE(Language!$B$4)-64,FALSE),""),IF(AND(E59&lt;&gt;"",LEFT(E59,2)="GV"),VLOOKUP(328,Language!A:F,6,FALSE),""))</f>
        <v/>
      </c>
      <c r="K59" s="41"/>
      <c r="L59" s="71" t="str">
        <f t="shared" si="3"/>
        <v/>
      </c>
    </row>
    <row r="60" spans="3:12">
      <c r="C60" s="41"/>
      <c r="D60" s="31" t="str">
        <f>IF(E60="","",Customer!E$7)</f>
        <v/>
      </c>
      <c r="E60" s="34"/>
      <c r="F60" s="57" t="str">
        <f t="shared" si="6"/>
        <v/>
      </c>
      <c r="G60" s="31" t="str">
        <f t="shared" si="4"/>
        <v/>
      </c>
      <c r="H60" s="32" t="str">
        <f t="shared" si="5"/>
        <v/>
      </c>
      <c r="I60" s="33"/>
      <c r="J60" s="58" t="str">
        <f>CONCATENATE(IF(AND(E60&lt;&gt;"",OR(I$9="",J$9="")),VLOOKUP(300,TextID,CODE(Language!$B$4)-64,FALSE),""),IF(AND(E60&lt;&gt;"",I60=""),VLOOKUP(302,TextID,CODE(Language!$B$4)-64,FALSE),""),IF(AND(E60="",I60&lt;&gt;""),VLOOKUP(306,TextID,CODE(Language!$B$4)-64,FALSE),""),IF(AND(E60&lt;&gt;"",E60=E59),VLOOKUP(308,TextID,CODE(Language!$B$4)-64,FALSE),""),IF(AND(E60&lt;&gt;"",LEFT(E60,2)="GV"),VLOOKUP(328,Language!A:F,6,FALSE),""))</f>
        <v/>
      </c>
      <c r="K60" s="41"/>
      <c r="L60" s="71" t="str">
        <f t="shared" si="3"/>
        <v/>
      </c>
    </row>
    <row r="61" spans="3:12">
      <c r="C61" s="41"/>
      <c r="D61" s="31" t="str">
        <f>IF(E61="","",Customer!E$7)</f>
        <v/>
      </c>
      <c r="E61" s="34"/>
      <c r="F61" s="57" t="str">
        <f t="shared" si="6"/>
        <v/>
      </c>
      <c r="G61" s="31" t="str">
        <f t="shared" si="4"/>
        <v/>
      </c>
      <c r="H61" s="32" t="str">
        <f t="shared" si="5"/>
        <v/>
      </c>
      <c r="I61" s="33"/>
      <c r="J61" s="58" t="str">
        <f>CONCATENATE(IF(AND(E61&lt;&gt;"",OR(I$9="",J$9="")),VLOOKUP(300,TextID,CODE(Language!$B$4)-64,FALSE),""),IF(AND(E61&lt;&gt;"",I61=""),VLOOKUP(302,TextID,CODE(Language!$B$4)-64,FALSE),""),IF(AND(E61="",I61&lt;&gt;""),VLOOKUP(306,TextID,CODE(Language!$B$4)-64,FALSE),""),IF(AND(E61&lt;&gt;"",E61=E60),VLOOKUP(308,TextID,CODE(Language!$B$4)-64,FALSE),""),IF(AND(E61&lt;&gt;"",LEFT(E61,2)="GV"),VLOOKUP(328,Language!A:F,6,FALSE),""))</f>
        <v/>
      </c>
      <c r="K61" s="41"/>
      <c r="L61" s="71" t="str">
        <f t="shared" si="3"/>
        <v/>
      </c>
    </row>
    <row r="62" spans="3:12">
      <c r="C62" s="41"/>
      <c r="D62" s="31" t="str">
        <f>IF(E62="","",Customer!E$7)</f>
        <v/>
      </c>
      <c r="E62" s="34"/>
      <c r="F62" s="57" t="str">
        <f t="shared" si="6"/>
        <v/>
      </c>
      <c r="G62" s="31" t="str">
        <f t="shared" si="4"/>
        <v/>
      </c>
      <c r="H62" s="32" t="str">
        <f t="shared" si="5"/>
        <v/>
      </c>
      <c r="I62" s="33"/>
      <c r="J62" s="58" t="str">
        <f>CONCATENATE(IF(AND(E62&lt;&gt;"",OR(I$9="",J$9="")),VLOOKUP(300,TextID,CODE(Language!$B$4)-64,FALSE),""),IF(AND(E62&lt;&gt;"",I62=""),VLOOKUP(302,TextID,CODE(Language!$B$4)-64,FALSE),""),IF(AND(E62="",I62&lt;&gt;""),VLOOKUP(306,TextID,CODE(Language!$B$4)-64,FALSE),""),IF(AND(E62&lt;&gt;"",E62=E61),VLOOKUP(308,TextID,CODE(Language!$B$4)-64,FALSE),""),IF(AND(E62&lt;&gt;"",LEFT(E62,2)="GV"),VLOOKUP(328,Language!A:F,6,FALSE),""))</f>
        <v/>
      </c>
      <c r="K62" s="41"/>
      <c r="L62" s="71" t="str">
        <f t="shared" si="3"/>
        <v/>
      </c>
    </row>
    <row r="63" spans="3:12">
      <c r="C63" s="41"/>
      <c r="D63" s="31" t="str">
        <f>IF(E63="","",Customer!E$7)</f>
        <v/>
      </c>
      <c r="E63" s="34"/>
      <c r="F63" s="57" t="str">
        <f t="shared" si="6"/>
        <v/>
      </c>
      <c r="G63" s="31" t="str">
        <f t="shared" si="4"/>
        <v/>
      </c>
      <c r="H63" s="32" t="str">
        <f t="shared" si="5"/>
        <v/>
      </c>
      <c r="I63" s="33"/>
      <c r="J63" s="58" t="str">
        <f>CONCATENATE(IF(AND(E63&lt;&gt;"",OR(I$9="",J$9="")),VLOOKUP(300,TextID,CODE(Language!$B$4)-64,FALSE),""),IF(AND(E63&lt;&gt;"",I63=""),VLOOKUP(302,TextID,CODE(Language!$B$4)-64,FALSE),""),IF(AND(E63="",I63&lt;&gt;""),VLOOKUP(306,TextID,CODE(Language!$B$4)-64,FALSE),""),IF(AND(E63&lt;&gt;"",E63=E62),VLOOKUP(308,TextID,CODE(Language!$B$4)-64,FALSE),""),IF(AND(E63&lt;&gt;"",LEFT(E63,2)="GV"),VLOOKUP(328,Language!A:F,6,FALSE),""))</f>
        <v/>
      </c>
      <c r="K63" s="41"/>
      <c r="L63" s="71" t="str">
        <f t="shared" si="3"/>
        <v/>
      </c>
    </row>
    <row r="64" spans="3:12">
      <c r="C64" s="41"/>
      <c r="D64" s="31" t="str">
        <f>IF(E64="","",Customer!E$7)</f>
        <v/>
      </c>
      <c r="E64" s="34"/>
      <c r="F64" s="57" t="str">
        <f t="shared" si="6"/>
        <v/>
      </c>
      <c r="G64" s="31" t="str">
        <f t="shared" si="4"/>
        <v/>
      </c>
      <c r="H64" s="32" t="str">
        <f t="shared" si="5"/>
        <v/>
      </c>
      <c r="I64" s="33"/>
      <c r="J64" s="58" t="str">
        <f>CONCATENATE(IF(AND(E64&lt;&gt;"",OR(I$9="",J$9="")),VLOOKUP(300,TextID,CODE(Language!$B$4)-64,FALSE),""),IF(AND(E64&lt;&gt;"",I64=""),VLOOKUP(302,TextID,CODE(Language!$B$4)-64,FALSE),""),IF(AND(E64="",I64&lt;&gt;""),VLOOKUP(306,TextID,CODE(Language!$B$4)-64,FALSE),""),IF(AND(E64&lt;&gt;"",E64=E63),VLOOKUP(308,TextID,CODE(Language!$B$4)-64,FALSE),""),IF(AND(E64&lt;&gt;"",LEFT(E64,2)="GV"),VLOOKUP(328,Language!A:F,6,FALSE),""))</f>
        <v/>
      </c>
      <c r="K64" s="41"/>
      <c r="L64" s="71" t="str">
        <f t="shared" si="3"/>
        <v/>
      </c>
    </row>
    <row r="65" spans="3:12">
      <c r="C65" s="41"/>
      <c r="D65" s="31" t="str">
        <f>IF(E65="","",Customer!E$7)</f>
        <v/>
      </c>
      <c r="E65" s="34"/>
      <c r="F65" s="57" t="str">
        <f t="shared" si="6"/>
        <v/>
      </c>
      <c r="G65" s="31" t="str">
        <f t="shared" si="4"/>
        <v/>
      </c>
      <c r="H65" s="32" t="str">
        <f t="shared" si="5"/>
        <v/>
      </c>
      <c r="I65" s="33"/>
      <c r="J65" s="58" t="str">
        <f>CONCATENATE(IF(AND(E65&lt;&gt;"",OR(I$9="",J$9="")),VLOOKUP(300,TextID,CODE(Language!$B$4)-64,FALSE),""),IF(AND(E65&lt;&gt;"",I65=""),VLOOKUP(302,TextID,CODE(Language!$B$4)-64,FALSE),""),IF(AND(E65="",I65&lt;&gt;""),VLOOKUP(306,TextID,CODE(Language!$B$4)-64,FALSE),""),IF(AND(E65&lt;&gt;"",E65=E64),VLOOKUP(308,TextID,CODE(Language!$B$4)-64,FALSE),""),IF(AND(E65&lt;&gt;"",LEFT(E65,2)="GV"),VLOOKUP(328,Language!A:F,6,FALSE),""))</f>
        <v/>
      </c>
      <c r="K65" s="41"/>
      <c r="L65" s="71" t="str">
        <f t="shared" si="3"/>
        <v/>
      </c>
    </row>
    <row r="66" spans="3:12">
      <c r="C66" s="41"/>
      <c r="D66" s="31" t="str">
        <f>IF(E66="","",Customer!E$7)</f>
        <v/>
      </c>
      <c r="E66" s="34"/>
      <c r="F66" s="57" t="str">
        <f t="shared" si="6"/>
        <v/>
      </c>
      <c r="G66" s="31" t="str">
        <f t="shared" si="4"/>
        <v/>
      </c>
      <c r="H66" s="32" t="str">
        <f t="shared" si="5"/>
        <v/>
      </c>
      <c r="I66" s="33"/>
      <c r="J66" s="58" t="str">
        <f>CONCATENATE(IF(AND(E66&lt;&gt;"",OR(I$9="",J$9="")),VLOOKUP(300,TextID,CODE(Language!$B$4)-64,FALSE),""),IF(AND(E66&lt;&gt;"",I66=""),VLOOKUP(302,TextID,CODE(Language!$B$4)-64,FALSE),""),IF(AND(E66="",I66&lt;&gt;""),VLOOKUP(306,TextID,CODE(Language!$B$4)-64,FALSE),""),IF(AND(E66&lt;&gt;"",E66=E65),VLOOKUP(308,TextID,CODE(Language!$B$4)-64,FALSE),""),IF(AND(E66&lt;&gt;"",LEFT(E66,2)="GV"),VLOOKUP(328,Language!A:F,6,FALSE),""))</f>
        <v/>
      </c>
      <c r="K66" s="41"/>
      <c r="L66" s="71" t="str">
        <f t="shared" si="3"/>
        <v/>
      </c>
    </row>
    <row r="67" spans="3:12">
      <c r="C67" s="41"/>
      <c r="D67" s="31" t="str">
        <f>IF(E67="","",Customer!E$7)</f>
        <v/>
      </c>
      <c r="E67" s="34"/>
      <c r="F67" s="57" t="str">
        <f t="shared" si="6"/>
        <v/>
      </c>
      <c r="G67" s="31" t="str">
        <f t="shared" si="4"/>
        <v/>
      </c>
      <c r="H67" s="32" t="str">
        <f t="shared" si="5"/>
        <v/>
      </c>
      <c r="I67" s="33"/>
      <c r="J67" s="58" t="str">
        <f>CONCATENATE(IF(AND(E67&lt;&gt;"",OR(I$9="",J$9="")),VLOOKUP(300,TextID,CODE(Language!$B$4)-64,FALSE),""),IF(AND(E67&lt;&gt;"",I67=""),VLOOKUP(302,TextID,CODE(Language!$B$4)-64,FALSE),""),IF(AND(E67="",I67&lt;&gt;""),VLOOKUP(306,TextID,CODE(Language!$B$4)-64,FALSE),""),IF(AND(E67&lt;&gt;"",E67=E66),VLOOKUP(308,TextID,CODE(Language!$B$4)-64,FALSE),""),IF(AND(E67&lt;&gt;"",LEFT(E67,2)="GV"),VLOOKUP(328,Language!A:F,6,FALSE),""))</f>
        <v/>
      </c>
      <c r="K67" s="41"/>
      <c r="L67" s="71" t="str">
        <f t="shared" si="3"/>
        <v/>
      </c>
    </row>
    <row r="68" spans="3:12">
      <c r="C68" s="41"/>
      <c r="D68" s="31" t="str">
        <f>IF(E68="","",Customer!E$7)</f>
        <v/>
      </c>
      <c r="E68" s="34"/>
      <c r="F68" s="57" t="str">
        <f t="shared" si="6"/>
        <v/>
      </c>
      <c r="G68" s="31" t="str">
        <f t="shared" si="4"/>
        <v/>
      </c>
      <c r="H68" s="32" t="str">
        <f t="shared" si="5"/>
        <v/>
      </c>
      <c r="I68" s="33"/>
      <c r="J68" s="58" t="str">
        <f>CONCATENATE(IF(AND(E68&lt;&gt;"",OR(I$9="",J$9="")),VLOOKUP(300,TextID,CODE(Language!$B$4)-64,FALSE),""),IF(AND(E68&lt;&gt;"",I68=""),VLOOKUP(302,TextID,CODE(Language!$B$4)-64,FALSE),""),IF(AND(E68="",I68&lt;&gt;""),VLOOKUP(306,TextID,CODE(Language!$B$4)-64,FALSE),""),IF(AND(E68&lt;&gt;"",E68=E67),VLOOKUP(308,TextID,CODE(Language!$B$4)-64,FALSE),""),IF(AND(E68&lt;&gt;"",LEFT(E68,2)="GV"),VLOOKUP(328,Language!A:F,6,FALSE),""))</f>
        <v/>
      </c>
      <c r="K68" s="41"/>
      <c r="L68" s="71" t="str">
        <f t="shared" si="3"/>
        <v/>
      </c>
    </row>
    <row r="69" spans="3:12">
      <c r="C69" s="41"/>
      <c r="D69" s="31" t="str">
        <f>IF(E69="","",Customer!E$7)</f>
        <v/>
      </c>
      <c r="E69" s="34"/>
      <c r="F69" s="57" t="str">
        <f t="shared" si="6"/>
        <v/>
      </c>
      <c r="G69" s="31" t="str">
        <f t="shared" si="4"/>
        <v/>
      </c>
      <c r="H69" s="32" t="str">
        <f t="shared" si="5"/>
        <v/>
      </c>
      <c r="I69" s="33"/>
      <c r="J69" s="58" t="str">
        <f>CONCATENATE(IF(AND(E69&lt;&gt;"",OR(I$9="",J$9="")),VLOOKUP(300,TextID,CODE(Language!$B$4)-64,FALSE),""),IF(AND(E69&lt;&gt;"",I69=""),VLOOKUP(302,TextID,CODE(Language!$B$4)-64,FALSE),""),IF(AND(E69="",I69&lt;&gt;""),VLOOKUP(306,TextID,CODE(Language!$B$4)-64,FALSE),""),IF(AND(E69&lt;&gt;"",E69=E68),VLOOKUP(308,TextID,CODE(Language!$B$4)-64,FALSE),""),IF(AND(E69&lt;&gt;"",LEFT(E69,2)="GV"),VLOOKUP(328,Language!A:F,6,FALSE),""))</f>
        <v/>
      </c>
      <c r="K69" s="41"/>
      <c r="L69" s="71" t="str">
        <f t="shared" si="3"/>
        <v/>
      </c>
    </row>
    <row r="70" spans="3:12">
      <c r="C70" s="41"/>
      <c r="D70" s="31" t="str">
        <f>IF(E70="","",Customer!E$7)</f>
        <v/>
      </c>
      <c r="E70" s="34"/>
      <c r="F70" s="57" t="str">
        <f t="shared" si="6"/>
        <v/>
      </c>
      <c r="G70" s="31" t="str">
        <f t="shared" si="4"/>
        <v/>
      </c>
      <c r="H70" s="32" t="str">
        <f t="shared" si="5"/>
        <v/>
      </c>
      <c r="I70" s="33"/>
      <c r="J70" s="58" t="str">
        <f>CONCATENATE(IF(AND(E70&lt;&gt;"",OR(I$9="",J$9="")),VLOOKUP(300,TextID,CODE(Language!$B$4)-64,FALSE),""),IF(AND(E70&lt;&gt;"",I70=""),VLOOKUP(302,TextID,CODE(Language!$B$4)-64,FALSE),""),IF(AND(E70="",I70&lt;&gt;""),VLOOKUP(306,TextID,CODE(Language!$B$4)-64,FALSE),""),IF(AND(E70&lt;&gt;"",E70=E69),VLOOKUP(308,TextID,CODE(Language!$B$4)-64,FALSE),""),IF(AND(E70&lt;&gt;"",LEFT(E70,2)="GV"),VLOOKUP(328,Language!A:F,6,FALSE),""))</f>
        <v/>
      </c>
      <c r="K70" s="41"/>
      <c r="L70" s="71" t="str">
        <f t="shared" si="3"/>
        <v/>
      </c>
    </row>
    <row r="71" spans="3:12">
      <c r="C71" s="41"/>
      <c r="D71" s="31" t="str">
        <f>IF(E71="","",Customer!E$7)</f>
        <v/>
      </c>
      <c r="E71" s="34"/>
      <c r="F71" s="57" t="str">
        <f t="shared" si="6"/>
        <v/>
      </c>
      <c r="G71" s="31" t="str">
        <f t="shared" si="4"/>
        <v/>
      </c>
      <c r="H71" s="32" t="str">
        <f t="shared" si="5"/>
        <v/>
      </c>
      <c r="I71" s="33"/>
      <c r="J71" s="58" t="str">
        <f>CONCATENATE(IF(AND(E71&lt;&gt;"",OR(I$9="",J$9="")),VLOOKUP(300,TextID,CODE(Language!$B$4)-64,FALSE),""),IF(AND(E71&lt;&gt;"",I71=""),VLOOKUP(302,TextID,CODE(Language!$B$4)-64,FALSE),""),IF(AND(E71="",I71&lt;&gt;""),VLOOKUP(306,TextID,CODE(Language!$B$4)-64,FALSE),""),IF(AND(E71&lt;&gt;"",E71=E70),VLOOKUP(308,TextID,CODE(Language!$B$4)-64,FALSE),""),IF(AND(E71&lt;&gt;"",LEFT(E71,2)="GV"),VLOOKUP(328,Language!A:F,6,FALSE),""))</f>
        <v/>
      </c>
      <c r="K71" s="41"/>
      <c r="L71" s="71" t="str">
        <f t="shared" si="3"/>
        <v/>
      </c>
    </row>
    <row r="72" spans="3:12">
      <c r="C72" s="41"/>
      <c r="D72" s="31" t="str">
        <f>IF(E72="","",Customer!E$7)</f>
        <v/>
      </c>
      <c r="E72" s="34"/>
      <c r="F72" s="57" t="str">
        <f t="shared" si="6"/>
        <v/>
      </c>
      <c r="G72" s="31" t="str">
        <f t="shared" si="4"/>
        <v/>
      </c>
      <c r="H72" s="32" t="str">
        <f t="shared" si="5"/>
        <v/>
      </c>
      <c r="I72" s="33"/>
      <c r="J72" s="58" t="str">
        <f>CONCATENATE(IF(AND(E72&lt;&gt;"",OR(I$9="",J$9="")),VLOOKUP(300,TextID,CODE(Language!$B$4)-64,FALSE),""),IF(AND(E72&lt;&gt;"",I72=""),VLOOKUP(302,TextID,CODE(Language!$B$4)-64,FALSE),""),IF(AND(E72="",I72&lt;&gt;""),VLOOKUP(306,TextID,CODE(Language!$B$4)-64,FALSE),""),IF(AND(E72&lt;&gt;"",E72=E71),VLOOKUP(308,TextID,CODE(Language!$B$4)-64,FALSE),""),IF(AND(E72&lt;&gt;"",LEFT(E72,2)="GV"),VLOOKUP(328,Language!A:F,6,FALSE),""))</f>
        <v/>
      </c>
      <c r="K72" s="41"/>
      <c r="L72" s="71" t="str">
        <f t="shared" si="3"/>
        <v/>
      </c>
    </row>
    <row r="73" spans="3:12">
      <c r="C73" s="41"/>
      <c r="D73" s="31" t="str">
        <f>IF(E73="","",Customer!E$7)</f>
        <v/>
      </c>
      <c r="E73" s="34"/>
      <c r="F73" s="57" t="str">
        <f t="shared" si="6"/>
        <v/>
      </c>
      <c r="G73" s="31" t="str">
        <f t="shared" si="4"/>
        <v/>
      </c>
      <c r="H73" s="32" t="str">
        <f t="shared" si="5"/>
        <v/>
      </c>
      <c r="I73" s="33"/>
      <c r="J73" s="58" t="str">
        <f>CONCATENATE(IF(AND(E73&lt;&gt;"",OR(I$9="",J$9="")),VLOOKUP(300,TextID,CODE(Language!$B$4)-64,FALSE),""),IF(AND(E73&lt;&gt;"",I73=""),VLOOKUP(302,TextID,CODE(Language!$B$4)-64,FALSE),""),IF(AND(E73="",I73&lt;&gt;""),VLOOKUP(306,TextID,CODE(Language!$B$4)-64,FALSE),""),IF(AND(E73&lt;&gt;"",E73=E72),VLOOKUP(308,TextID,CODE(Language!$B$4)-64,FALSE),""),IF(AND(E73&lt;&gt;"",LEFT(E73,2)="GV"),VLOOKUP(328,Language!A:F,6,FALSE),""))</f>
        <v/>
      </c>
      <c r="K73" s="41"/>
      <c r="L73" s="71" t="str">
        <f t="shared" si="3"/>
        <v/>
      </c>
    </row>
    <row r="74" spans="3:12">
      <c r="C74" s="41"/>
      <c r="D74" s="31" t="str">
        <f>IF(E74="","",Customer!E$7)</f>
        <v/>
      </c>
      <c r="E74" s="34"/>
      <c r="F74" s="57" t="str">
        <f t="shared" si="6"/>
        <v/>
      </c>
      <c r="G74" s="31" t="str">
        <f t="shared" si="4"/>
        <v/>
      </c>
      <c r="H74" s="32" t="str">
        <f t="shared" si="5"/>
        <v/>
      </c>
      <c r="I74" s="33"/>
      <c r="J74" s="58" t="str">
        <f>CONCATENATE(IF(AND(E74&lt;&gt;"",OR(I$9="",J$9="")),VLOOKUP(300,TextID,CODE(Language!$B$4)-64,FALSE),""),IF(AND(E74&lt;&gt;"",I74=""),VLOOKUP(302,TextID,CODE(Language!$B$4)-64,FALSE),""),IF(AND(E74="",I74&lt;&gt;""),VLOOKUP(306,TextID,CODE(Language!$B$4)-64,FALSE),""),IF(AND(E74&lt;&gt;"",E74=E73),VLOOKUP(308,TextID,CODE(Language!$B$4)-64,FALSE),""),IF(AND(E74&lt;&gt;"",LEFT(E74,2)="GV"),VLOOKUP(328,Language!A:F,6,FALSE),""))</f>
        <v/>
      </c>
      <c r="K74" s="41"/>
      <c r="L74" s="71" t="str">
        <f t="shared" si="3"/>
        <v/>
      </c>
    </row>
    <row r="75" spans="3:12">
      <c r="C75" s="41"/>
      <c r="D75" s="31" t="str">
        <f>IF(E75="","",Customer!E$7)</f>
        <v/>
      </c>
      <c r="E75" s="34"/>
      <c r="F75" s="57" t="str">
        <f t="shared" si="6"/>
        <v/>
      </c>
      <c r="G75" s="31" t="str">
        <f t="shared" si="4"/>
        <v/>
      </c>
      <c r="H75" s="32" t="str">
        <f t="shared" si="5"/>
        <v/>
      </c>
      <c r="I75" s="33"/>
      <c r="J75" s="58" t="str">
        <f>CONCATENATE(IF(AND(E75&lt;&gt;"",OR(I$9="",J$9="")),VLOOKUP(300,TextID,CODE(Language!$B$4)-64,FALSE),""),IF(AND(E75&lt;&gt;"",I75=""),VLOOKUP(302,TextID,CODE(Language!$B$4)-64,FALSE),""),IF(AND(E75="",I75&lt;&gt;""),VLOOKUP(306,TextID,CODE(Language!$B$4)-64,FALSE),""),IF(AND(E75&lt;&gt;"",E75=E74),VLOOKUP(308,TextID,CODE(Language!$B$4)-64,FALSE),""),IF(AND(E75&lt;&gt;"",LEFT(E75,2)="GV"),VLOOKUP(328,Language!A:F,6,FALSE),""))</f>
        <v/>
      </c>
      <c r="K75" s="41"/>
      <c r="L75" s="71" t="str">
        <f t="shared" si="3"/>
        <v/>
      </c>
    </row>
    <row r="76" spans="3:12">
      <c r="C76" s="41"/>
      <c r="D76" s="31" t="str">
        <f>IF(E76="","",Customer!E$7)</f>
        <v/>
      </c>
      <c r="E76" s="34"/>
      <c r="F76" s="57" t="str">
        <f t="shared" si="6"/>
        <v/>
      </c>
      <c r="G76" s="31" t="str">
        <f t="shared" si="4"/>
        <v/>
      </c>
      <c r="H76" s="32" t="str">
        <f t="shared" si="5"/>
        <v/>
      </c>
      <c r="I76" s="33"/>
      <c r="J76" s="58" t="str">
        <f>CONCATENATE(IF(AND(E76&lt;&gt;"",OR(I$9="",J$9="")),VLOOKUP(300,TextID,CODE(Language!$B$4)-64,FALSE),""),IF(AND(E76&lt;&gt;"",I76=""),VLOOKUP(302,TextID,CODE(Language!$B$4)-64,FALSE),""),IF(AND(E76="",I76&lt;&gt;""),VLOOKUP(306,TextID,CODE(Language!$B$4)-64,FALSE),""),IF(AND(E76&lt;&gt;"",E76=E75),VLOOKUP(308,TextID,CODE(Language!$B$4)-64,FALSE),""),IF(AND(E76&lt;&gt;"",LEFT(E76,2)="GV"),VLOOKUP(328,Language!A:F,6,FALSE),""))</f>
        <v/>
      </c>
      <c r="K76" s="41"/>
      <c r="L76" s="71" t="str">
        <f t="shared" si="3"/>
        <v/>
      </c>
    </row>
    <row r="77" spans="3:12">
      <c r="C77" s="41"/>
      <c r="D77" s="31" t="str">
        <f>IF(E77="","",Customer!E$7)</f>
        <v/>
      </c>
      <c r="E77" s="34"/>
      <c r="F77" s="57" t="str">
        <f t="shared" si="6"/>
        <v/>
      </c>
      <c r="G77" s="31" t="str">
        <f t="shared" ref="G77:G108" si="7">IF($E77="","",VLOOKUP($E77,Material1b,3))</f>
        <v/>
      </c>
      <c r="H77" s="32" t="str">
        <f t="shared" ref="H77:H108" si="8">IF(E77="","",I$9)</f>
        <v/>
      </c>
      <c r="I77" s="33"/>
      <c r="J77" s="58" t="str">
        <f>CONCATENATE(IF(AND(E77&lt;&gt;"",OR(I$9="",J$9="")),VLOOKUP(300,TextID,CODE(Language!$B$4)-64,FALSE),""),IF(AND(E77&lt;&gt;"",I77=""),VLOOKUP(302,TextID,CODE(Language!$B$4)-64,FALSE),""),IF(AND(E77="",I77&lt;&gt;""),VLOOKUP(306,TextID,CODE(Language!$B$4)-64,FALSE),""),IF(AND(E77&lt;&gt;"",E77=E76),VLOOKUP(308,TextID,CODE(Language!$B$4)-64,FALSE),""),IF(AND(E77&lt;&gt;"",LEFT(E77,2)="GV"),VLOOKUP(328,Language!A:F,6,FALSE),""))</f>
        <v/>
      </c>
      <c r="K77" s="41"/>
      <c r="L77" s="71" t="str">
        <f t="shared" si="3"/>
        <v/>
      </c>
    </row>
    <row r="78" spans="3:12">
      <c r="C78" s="41"/>
      <c r="D78" s="31" t="str">
        <f>IF(E78="","",Customer!E$7)</f>
        <v/>
      </c>
      <c r="E78" s="34"/>
      <c r="F78" s="57" t="str">
        <f t="shared" ref="F78:F109" si="9">IF($E78="","",VLOOKUP($E78,Material1b,2))</f>
        <v/>
      </c>
      <c r="G78" s="31" t="str">
        <f t="shared" si="7"/>
        <v/>
      </c>
      <c r="H78" s="32" t="str">
        <f t="shared" si="8"/>
        <v/>
      </c>
      <c r="I78" s="33"/>
      <c r="J78" s="58" t="str">
        <f>CONCATENATE(IF(AND(E78&lt;&gt;"",OR(I$9="",J$9="")),VLOOKUP(300,TextID,CODE(Language!$B$4)-64,FALSE),""),IF(AND(E78&lt;&gt;"",I78=""),VLOOKUP(302,TextID,CODE(Language!$B$4)-64,FALSE),""),IF(AND(E78="",I78&lt;&gt;""),VLOOKUP(306,TextID,CODE(Language!$B$4)-64,FALSE),""),IF(AND(E78&lt;&gt;"",E78=E77),VLOOKUP(308,TextID,CODE(Language!$B$4)-64,FALSE),""),IF(AND(E78&lt;&gt;"",LEFT(E78,2)="GV"),VLOOKUP(328,Language!A:F,6,FALSE),""))</f>
        <v/>
      </c>
      <c r="K78" s="41"/>
      <c r="L78" s="71" t="str">
        <f t="shared" ref="L78:L141" si="10">IF(E78="","",I$6)</f>
        <v/>
      </c>
    </row>
    <row r="79" spans="3:12">
      <c r="C79" s="41"/>
      <c r="D79" s="31" t="str">
        <f>IF(E79="","",Customer!E$7)</f>
        <v/>
      </c>
      <c r="E79" s="34"/>
      <c r="F79" s="57" t="str">
        <f t="shared" si="9"/>
        <v/>
      </c>
      <c r="G79" s="31" t="str">
        <f t="shared" si="7"/>
        <v/>
      </c>
      <c r="H79" s="32" t="str">
        <f t="shared" si="8"/>
        <v/>
      </c>
      <c r="I79" s="33"/>
      <c r="J79" s="58" t="str">
        <f>CONCATENATE(IF(AND(E79&lt;&gt;"",OR(I$9="",J$9="")),VLOOKUP(300,TextID,CODE(Language!$B$4)-64,FALSE),""),IF(AND(E79&lt;&gt;"",I79=""),VLOOKUP(302,TextID,CODE(Language!$B$4)-64,FALSE),""),IF(AND(E79="",I79&lt;&gt;""),VLOOKUP(306,TextID,CODE(Language!$B$4)-64,FALSE),""),IF(AND(E79&lt;&gt;"",E79=E78),VLOOKUP(308,TextID,CODE(Language!$B$4)-64,FALSE),""),IF(AND(E79&lt;&gt;"",LEFT(E79,2)="GV"),VLOOKUP(328,Language!A:F,6,FALSE),""))</f>
        <v/>
      </c>
      <c r="K79" s="41"/>
      <c r="L79" s="71" t="str">
        <f t="shared" si="10"/>
        <v/>
      </c>
    </row>
    <row r="80" spans="3:12">
      <c r="C80" s="41"/>
      <c r="D80" s="31" t="str">
        <f>IF(E80="","",Customer!E$7)</f>
        <v/>
      </c>
      <c r="E80" s="34"/>
      <c r="F80" s="57" t="str">
        <f t="shared" si="9"/>
        <v/>
      </c>
      <c r="G80" s="31" t="str">
        <f t="shared" si="7"/>
        <v/>
      </c>
      <c r="H80" s="32" t="str">
        <f t="shared" si="8"/>
        <v/>
      </c>
      <c r="I80" s="33"/>
      <c r="J80" s="58" t="str">
        <f>CONCATENATE(IF(AND(E80&lt;&gt;"",OR(I$9="",J$9="")),VLOOKUP(300,TextID,CODE(Language!$B$4)-64,FALSE),""),IF(AND(E80&lt;&gt;"",I80=""),VLOOKUP(302,TextID,CODE(Language!$B$4)-64,FALSE),""),IF(AND(E80="",I80&lt;&gt;""),VLOOKUP(306,TextID,CODE(Language!$B$4)-64,FALSE),""),IF(AND(E80&lt;&gt;"",E80=E79),VLOOKUP(308,TextID,CODE(Language!$B$4)-64,FALSE),""),IF(AND(E80&lt;&gt;"",LEFT(E80,2)="GV"),VLOOKUP(328,Language!A:F,6,FALSE),""))</f>
        <v/>
      </c>
      <c r="K80" s="41"/>
      <c r="L80" s="71" t="str">
        <f t="shared" si="10"/>
        <v/>
      </c>
    </row>
    <row r="81" spans="3:12">
      <c r="C81" s="41"/>
      <c r="D81" s="31" t="str">
        <f>IF(E81="","",Customer!E$7)</f>
        <v/>
      </c>
      <c r="E81" s="34"/>
      <c r="F81" s="57" t="str">
        <f t="shared" si="9"/>
        <v/>
      </c>
      <c r="G81" s="31" t="str">
        <f t="shared" si="7"/>
        <v/>
      </c>
      <c r="H81" s="32" t="str">
        <f t="shared" si="8"/>
        <v/>
      </c>
      <c r="I81" s="33"/>
      <c r="J81" s="58" t="str">
        <f>CONCATENATE(IF(AND(E81&lt;&gt;"",OR(I$9="",J$9="")),VLOOKUP(300,TextID,CODE(Language!$B$4)-64,FALSE),""),IF(AND(E81&lt;&gt;"",I81=""),VLOOKUP(302,TextID,CODE(Language!$B$4)-64,FALSE),""),IF(AND(E81="",I81&lt;&gt;""),VLOOKUP(306,TextID,CODE(Language!$B$4)-64,FALSE),""),IF(AND(E81&lt;&gt;"",E81=E80),VLOOKUP(308,TextID,CODE(Language!$B$4)-64,FALSE),""),IF(AND(E81&lt;&gt;"",LEFT(E81,2)="GV"),VLOOKUP(328,Language!A:F,6,FALSE),""))</f>
        <v/>
      </c>
      <c r="K81" s="41"/>
      <c r="L81" s="71" t="str">
        <f t="shared" si="10"/>
        <v/>
      </c>
    </row>
    <row r="82" spans="3:12">
      <c r="C82" s="41"/>
      <c r="D82" s="31" t="str">
        <f>IF(E82="","",Customer!E$7)</f>
        <v/>
      </c>
      <c r="E82" s="34"/>
      <c r="F82" s="57" t="str">
        <f t="shared" si="9"/>
        <v/>
      </c>
      <c r="G82" s="31" t="str">
        <f t="shared" si="7"/>
        <v/>
      </c>
      <c r="H82" s="32" t="str">
        <f t="shared" si="8"/>
        <v/>
      </c>
      <c r="I82" s="33"/>
      <c r="J82" s="58" t="str">
        <f>CONCATENATE(IF(AND(E82&lt;&gt;"",OR(I$9="",J$9="")),VLOOKUP(300,TextID,CODE(Language!$B$4)-64,FALSE),""),IF(AND(E82&lt;&gt;"",I82=""),VLOOKUP(302,TextID,CODE(Language!$B$4)-64,FALSE),""),IF(AND(E82="",I82&lt;&gt;""),VLOOKUP(306,TextID,CODE(Language!$B$4)-64,FALSE),""),IF(AND(E82&lt;&gt;"",E82=E81),VLOOKUP(308,TextID,CODE(Language!$B$4)-64,FALSE),""),IF(AND(E82&lt;&gt;"",LEFT(E82,2)="GV"),VLOOKUP(328,Language!A:F,6,FALSE),""))</f>
        <v/>
      </c>
      <c r="K82" s="41"/>
      <c r="L82" s="71" t="str">
        <f t="shared" si="10"/>
        <v/>
      </c>
    </row>
    <row r="83" spans="3:12">
      <c r="C83" s="41"/>
      <c r="D83" s="31" t="str">
        <f>IF(E83="","",Customer!E$7)</f>
        <v/>
      </c>
      <c r="E83" s="34"/>
      <c r="F83" s="57" t="str">
        <f t="shared" si="9"/>
        <v/>
      </c>
      <c r="G83" s="31" t="str">
        <f t="shared" si="7"/>
        <v/>
      </c>
      <c r="H83" s="32" t="str">
        <f t="shared" si="8"/>
        <v/>
      </c>
      <c r="I83" s="33"/>
      <c r="J83" s="58" t="str">
        <f>CONCATENATE(IF(AND(E83&lt;&gt;"",OR(I$9="",J$9="")),VLOOKUP(300,TextID,CODE(Language!$B$4)-64,FALSE),""),IF(AND(E83&lt;&gt;"",I83=""),VLOOKUP(302,TextID,CODE(Language!$B$4)-64,FALSE),""),IF(AND(E83="",I83&lt;&gt;""),VLOOKUP(306,TextID,CODE(Language!$B$4)-64,FALSE),""),IF(AND(E83&lt;&gt;"",E83=E82),VLOOKUP(308,TextID,CODE(Language!$B$4)-64,FALSE),""),IF(AND(E83&lt;&gt;"",LEFT(E83,2)="GV"),VLOOKUP(328,Language!A:F,6,FALSE),""))</f>
        <v/>
      </c>
      <c r="K83" s="41"/>
      <c r="L83" s="71" t="str">
        <f t="shared" si="10"/>
        <v/>
      </c>
    </row>
    <row r="84" spans="3:12">
      <c r="C84" s="41"/>
      <c r="D84" s="31" t="str">
        <f>IF(E84="","",Customer!E$7)</f>
        <v/>
      </c>
      <c r="E84" s="34"/>
      <c r="F84" s="57" t="str">
        <f t="shared" si="9"/>
        <v/>
      </c>
      <c r="G84" s="31" t="str">
        <f t="shared" si="7"/>
        <v/>
      </c>
      <c r="H84" s="32" t="str">
        <f t="shared" si="8"/>
        <v/>
      </c>
      <c r="I84" s="33"/>
      <c r="J84" s="58" t="str">
        <f>CONCATENATE(IF(AND(E84&lt;&gt;"",OR(I$9="",J$9="")),VLOOKUP(300,TextID,CODE(Language!$B$4)-64,FALSE),""),IF(AND(E84&lt;&gt;"",I84=""),VLOOKUP(302,TextID,CODE(Language!$B$4)-64,FALSE),""),IF(AND(E84="",I84&lt;&gt;""),VLOOKUP(306,TextID,CODE(Language!$B$4)-64,FALSE),""),IF(AND(E84&lt;&gt;"",E84=E83),VLOOKUP(308,TextID,CODE(Language!$B$4)-64,FALSE),""),IF(AND(E84&lt;&gt;"",LEFT(E84,2)="GV"),VLOOKUP(328,Language!A:F,6,FALSE),""))</f>
        <v/>
      </c>
      <c r="K84" s="41"/>
      <c r="L84" s="71" t="str">
        <f t="shared" si="10"/>
        <v/>
      </c>
    </row>
    <row r="85" spans="3:12">
      <c r="C85" s="41"/>
      <c r="D85" s="31" t="str">
        <f>IF(E85="","",Customer!E$7)</f>
        <v/>
      </c>
      <c r="E85" s="34"/>
      <c r="F85" s="57" t="str">
        <f t="shared" si="9"/>
        <v/>
      </c>
      <c r="G85" s="31" t="str">
        <f t="shared" si="7"/>
        <v/>
      </c>
      <c r="H85" s="32" t="str">
        <f t="shared" si="8"/>
        <v/>
      </c>
      <c r="I85" s="33"/>
      <c r="J85" s="58" t="str">
        <f>CONCATENATE(IF(AND(E85&lt;&gt;"",OR(I$9="",J$9="")),VLOOKUP(300,TextID,CODE(Language!$B$4)-64,FALSE),""),IF(AND(E85&lt;&gt;"",I85=""),VLOOKUP(302,TextID,CODE(Language!$B$4)-64,FALSE),""),IF(AND(E85="",I85&lt;&gt;""),VLOOKUP(306,TextID,CODE(Language!$B$4)-64,FALSE),""),IF(AND(E85&lt;&gt;"",E85=E84),VLOOKUP(308,TextID,CODE(Language!$B$4)-64,FALSE),""),IF(AND(E85&lt;&gt;"",LEFT(E85,2)="GV"),VLOOKUP(328,Language!A:F,6,FALSE),""))</f>
        <v/>
      </c>
      <c r="K85" s="41"/>
      <c r="L85" s="71" t="str">
        <f t="shared" si="10"/>
        <v/>
      </c>
    </row>
    <row r="86" spans="3:12">
      <c r="C86" s="41"/>
      <c r="D86" s="31" t="str">
        <f>IF(E86="","",Customer!E$7)</f>
        <v/>
      </c>
      <c r="E86" s="34"/>
      <c r="F86" s="57" t="str">
        <f t="shared" si="9"/>
        <v/>
      </c>
      <c r="G86" s="31" t="str">
        <f t="shared" si="7"/>
        <v/>
      </c>
      <c r="H86" s="32" t="str">
        <f t="shared" si="8"/>
        <v/>
      </c>
      <c r="I86" s="33"/>
      <c r="J86" s="58" t="str">
        <f>CONCATENATE(IF(AND(E86&lt;&gt;"",OR(I$9="",J$9="")),VLOOKUP(300,TextID,CODE(Language!$B$4)-64,FALSE),""),IF(AND(E86&lt;&gt;"",I86=""),VLOOKUP(302,TextID,CODE(Language!$B$4)-64,FALSE),""),IF(AND(E86="",I86&lt;&gt;""),VLOOKUP(306,TextID,CODE(Language!$B$4)-64,FALSE),""),IF(AND(E86&lt;&gt;"",E86=E85),VLOOKUP(308,TextID,CODE(Language!$B$4)-64,FALSE),""),IF(AND(E86&lt;&gt;"",LEFT(E86,2)="GV"),VLOOKUP(328,Language!A:F,6,FALSE),""))</f>
        <v/>
      </c>
      <c r="K86" s="41"/>
      <c r="L86" s="71" t="str">
        <f t="shared" si="10"/>
        <v/>
      </c>
    </row>
    <row r="87" spans="3:12">
      <c r="C87" s="41"/>
      <c r="D87" s="31" t="str">
        <f>IF(E87="","",Customer!E$7)</f>
        <v/>
      </c>
      <c r="E87" s="34"/>
      <c r="F87" s="57" t="str">
        <f t="shared" si="9"/>
        <v/>
      </c>
      <c r="G87" s="31" t="str">
        <f t="shared" si="7"/>
        <v/>
      </c>
      <c r="H87" s="32" t="str">
        <f t="shared" si="8"/>
        <v/>
      </c>
      <c r="I87" s="33"/>
      <c r="J87" s="58" t="str">
        <f>CONCATENATE(IF(AND(E87&lt;&gt;"",OR(I$9="",J$9="")),VLOOKUP(300,TextID,CODE(Language!$B$4)-64,FALSE),""),IF(AND(E87&lt;&gt;"",I87=""),VLOOKUP(302,TextID,CODE(Language!$B$4)-64,FALSE),""),IF(AND(E87="",I87&lt;&gt;""),VLOOKUP(306,TextID,CODE(Language!$B$4)-64,FALSE),""),IF(AND(E87&lt;&gt;"",E87=E86),VLOOKUP(308,TextID,CODE(Language!$B$4)-64,FALSE),""),IF(AND(E87&lt;&gt;"",LEFT(E87,2)="GV"),VLOOKUP(328,Language!A:F,6,FALSE),""))</f>
        <v/>
      </c>
      <c r="K87" s="41"/>
      <c r="L87" s="71" t="str">
        <f t="shared" si="10"/>
        <v/>
      </c>
    </row>
    <row r="88" spans="3:12">
      <c r="C88" s="41"/>
      <c r="D88" s="31" t="str">
        <f>IF(E88="","",Customer!E$7)</f>
        <v/>
      </c>
      <c r="E88" s="34"/>
      <c r="F88" s="57" t="str">
        <f t="shared" si="9"/>
        <v/>
      </c>
      <c r="G88" s="31" t="str">
        <f t="shared" si="7"/>
        <v/>
      </c>
      <c r="H88" s="32" t="str">
        <f t="shared" si="8"/>
        <v/>
      </c>
      <c r="I88" s="33"/>
      <c r="J88" s="58" t="str">
        <f>CONCATENATE(IF(AND(E88&lt;&gt;"",OR(I$9="",J$9="")),VLOOKUP(300,TextID,CODE(Language!$B$4)-64,FALSE),""),IF(AND(E88&lt;&gt;"",I88=""),VLOOKUP(302,TextID,CODE(Language!$B$4)-64,FALSE),""),IF(AND(E88="",I88&lt;&gt;""),VLOOKUP(306,TextID,CODE(Language!$B$4)-64,FALSE),""),IF(AND(E88&lt;&gt;"",E88=E87),VLOOKUP(308,TextID,CODE(Language!$B$4)-64,FALSE),""),IF(AND(E88&lt;&gt;"",LEFT(E88,2)="GV"),VLOOKUP(328,Language!A:F,6,FALSE),""))</f>
        <v/>
      </c>
      <c r="K88" s="41"/>
      <c r="L88" s="71" t="str">
        <f t="shared" si="10"/>
        <v/>
      </c>
    </row>
    <row r="89" spans="3:12">
      <c r="C89" s="41"/>
      <c r="D89" s="31" t="str">
        <f>IF(E89="","",Customer!E$7)</f>
        <v/>
      </c>
      <c r="E89" s="34"/>
      <c r="F89" s="57" t="str">
        <f t="shared" si="9"/>
        <v/>
      </c>
      <c r="G89" s="31" t="str">
        <f t="shared" si="7"/>
        <v/>
      </c>
      <c r="H89" s="32" t="str">
        <f t="shared" si="8"/>
        <v/>
      </c>
      <c r="I89" s="33"/>
      <c r="J89" s="58" t="str">
        <f>CONCATENATE(IF(AND(E89&lt;&gt;"",OR(I$9="",J$9="")),VLOOKUP(300,TextID,CODE(Language!$B$4)-64,FALSE),""),IF(AND(E89&lt;&gt;"",I89=""),VLOOKUP(302,TextID,CODE(Language!$B$4)-64,FALSE),""),IF(AND(E89="",I89&lt;&gt;""),VLOOKUP(306,TextID,CODE(Language!$B$4)-64,FALSE),""),IF(AND(E89&lt;&gt;"",E89=E88),VLOOKUP(308,TextID,CODE(Language!$B$4)-64,FALSE),""),IF(AND(E89&lt;&gt;"",LEFT(E89,2)="GV"),VLOOKUP(328,Language!A:F,6,FALSE),""))</f>
        <v/>
      </c>
      <c r="K89" s="41"/>
      <c r="L89" s="71" t="str">
        <f t="shared" si="10"/>
        <v/>
      </c>
    </row>
    <row r="90" spans="3:12">
      <c r="C90" s="41"/>
      <c r="D90" s="31" t="str">
        <f>IF(E90="","",Customer!E$7)</f>
        <v/>
      </c>
      <c r="E90" s="34"/>
      <c r="F90" s="57" t="str">
        <f t="shared" si="9"/>
        <v/>
      </c>
      <c r="G90" s="31" t="str">
        <f t="shared" si="7"/>
        <v/>
      </c>
      <c r="H90" s="32" t="str">
        <f t="shared" si="8"/>
        <v/>
      </c>
      <c r="I90" s="33"/>
      <c r="J90" s="58" t="str">
        <f>CONCATENATE(IF(AND(E90&lt;&gt;"",OR(I$9="",J$9="")),VLOOKUP(300,TextID,CODE(Language!$B$4)-64,FALSE),""),IF(AND(E90&lt;&gt;"",I90=""),VLOOKUP(302,TextID,CODE(Language!$B$4)-64,FALSE),""),IF(AND(E90="",I90&lt;&gt;""),VLOOKUP(306,TextID,CODE(Language!$B$4)-64,FALSE),""),IF(AND(E90&lt;&gt;"",E90=E89),VLOOKUP(308,TextID,CODE(Language!$B$4)-64,FALSE),""),IF(AND(E90&lt;&gt;"",LEFT(E90,2)="GV"),VLOOKUP(328,Language!A:F,6,FALSE),""))</f>
        <v/>
      </c>
      <c r="K90" s="41"/>
      <c r="L90" s="71" t="str">
        <f t="shared" si="10"/>
        <v/>
      </c>
    </row>
    <row r="91" spans="3:12">
      <c r="C91" s="41"/>
      <c r="D91" s="31" t="str">
        <f>IF(E91="","",Customer!E$7)</f>
        <v/>
      </c>
      <c r="E91" s="34"/>
      <c r="F91" s="57" t="str">
        <f t="shared" si="9"/>
        <v/>
      </c>
      <c r="G91" s="31" t="str">
        <f t="shared" si="7"/>
        <v/>
      </c>
      <c r="H91" s="32" t="str">
        <f t="shared" si="8"/>
        <v/>
      </c>
      <c r="I91" s="33"/>
      <c r="J91" s="58" t="str">
        <f>CONCATENATE(IF(AND(E91&lt;&gt;"",OR(I$9="",J$9="")),VLOOKUP(300,TextID,CODE(Language!$B$4)-64,FALSE),""),IF(AND(E91&lt;&gt;"",I91=""),VLOOKUP(302,TextID,CODE(Language!$B$4)-64,FALSE),""),IF(AND(E91="",I91&lt;&gt;""),VLOOKUP(306,TextID,CODE(Language!$B$4)-64,FALSE),""),IF(AND(E91&lt;&gt;"",E91=E90),VLOOKUP(308,TextID,CODE(Language!$B$4)-64,FALSE),""),IF(AND(E91&lt;&gt;"",LEFT(E91,2)="GV"),VLOOKUP(328,Language!A:F,6,FALSE),""))</f>
        <v/>
      </c>
      <c r="K91" s="41"/>
      <c r="L91" s="71" t="str">
        <f t="shared" si="10"/>
        <v/>
      </c>
    </row>
    <row r="92" spans="3:12">
      <c r="C92" s="41"/>
      <c r="D92" s="31" t="str">
        <f>IF(E92="","",Customer!E$7)</f>
        <v/>
      </c>
      <c r="E92" s="34"/>
      <c r="F92" s="57" t="str">
        <f t="shared" si="9"/>
        <v/>
      </c>
      <c r="G92" s="31" t="str">
        <f t="shared" si="7"/>
        <v/>
      </c>
      <c r="H92" s="32" t="str">
        <f t="shared" si="8"/>
        <v/>
      </c>
      <c r="I92" s="33"/>
      <c r="J92" s="58" t="str">
        <f>CONCATENATE(IF(AND(E92&lt;&gt;"",OR(I$9="",J$9="")),VLOOKUP(300,TextID,CODE(Language!$B$4)-64,FALSE),""),IF(AND(E92&lt;&gt;"",I92=""),VLOOKUP(302,TextID,CODE(Language!$B$4)-64,FALSE),""),IF(AND(E92="",I92&lt;&gt;""),VLOOKUP(306,TextID,CODE(Language!$B$4)-64,FALSE),""),IF(AND(E92&lt;&gt;"",E92=E91),VLOOKUP(308,TextID,CODE(Language!$B$4)-64,FALSE),""),IF(AND(E92&lt;&gt;"",LEFT(E92,2)="GV"),VLOOKUP(328,Language!A:F,6,FALSE),""))</f>
        <v/>
      </c>
      <c r="K92" s="41"/>
      <c r="L92" s="71" t="str">
        <f t="shared" si="10"/>
        <v/>
      </c>
    </row>
    <row r="93" spans="3:12">
      <c r="C93" s="41"/>
      <c r="D93" s="31" t="str">
        <f>IF(E93="","",Customer!E$7)</f>
        <v/>
      </c>
      <c r="E93" s="34"/>
      <c r="F93" s="57" t="str">
        <f t="shared" si="9"/>
        <v/>
      </c>
      <c r="G93" s="31" t="str">
        <f t="shared" si="7"/>
        <v/>
      </c>
      <c r="H93" s="32" t="str">
        <f t="shared" si="8"/>
        <v/>
      </c>
      <c r="I93" s="33"/>
      <c r="J93" s="58" t="str">
        <f>CONCATENATE(IF(AND(E93&lt;&gt;"",OR(I$9="",J$9="")),VLOOKUP(300,TextID,CODE(Language!$B$4)-64,FALSE),""),IF(AND(E93&lt;&gt;"",I93=""),VLOOKUP(302,TextID,CODE(Language!$B$4)-64,FALSE),""),IF(AND(E93="",I93&lt;&gt;""),VLOOKUP(306,TextID,CODE(Language!$B$4)-64,FALSE),""),IF(AND(E93&lt;&gt;"",E93=E92),VLOOKUP(308,TextID,CODE(Language!$B$4)-64,FALSE),""),IF(AND(E93&lt;&gt;"",LEFT(E93,2)="GV"),VLOOKUP(328,Language!A:F,6,FALSE),""))</f>
        <v/>
      </c>
      <c r="K93" s="41"/>
      <c r="L93" s="71" t="str">
        <f t="shared" si="10"/>
        <v/>
      </c>
    </row>
    <row r="94" spans="3:12">
      <c r="C94" s="41"/>
      <c r="D94" s="31" t="str">
        <f>IF(E94="","",Customer!E$7)</f>
        <v/>
      </c>
      <c r="E94" s="34"/>
      <c r="F94" s="57" t="str">
        <f t="shared" si="9"/>
        <v/>
      </c>
      <c r="G94" s="31" t="str">
        <f t="shared" si="7"/>
        <v/>
      </c>
      <c r="H94" s="32" t="str">
        <f t="shared" si="8"/>
        <v/>
      </c>
      <c r="I94" s="33"/>
      <c r="J94" s="58" t="str">
        <f>CONCATENATE(IF(AND(E94&lt;&gt;"",OR(I$9="",J$9="")),VLOOKUP(300,TextID,CODE(Language!$B$4)-64,FALSE),""),IF(AND(E94&lt;&gt;"",I94=""),VLOOKUP(302,TextID,CODE(Language!$B$4)-64,FALSE),""),IF(AND(E94="",I94&lt;&gt;""),VLOOKUP(306,TextID,CODE(Language!$B$4)-64,FALSE),""),IF(AND(E94&lt;&gt;"",E94=E93),VLOOKUP(308,TextID,CODE(Language!$B$4)-64,FALSE),""),IF(AND(E94&lt;&gt;"",LEFT(E94,2)="GV"),VLOOKUP(328,Language!A:F,6,FALSE),""))</f>
        <v/>
      </c>
      <c r="K94" s="41"/>
      <c r="L94" s="71" t="str">
        <f t="shared" si="10"/>
        <v/>
      </c>
    </row>
    <row r="95" spans="3:12">
      <c r="C95" s="41"/>
      <c r="D95" s="31" t="str">
        <f>IF(E95="","",Customer!E$7)</f>
        <v/>
      </c>
      <c r="E95" s="34"/>
      <c r="F95" s="57" t="str">
        <f t="shared" si="9"/>
        <v/>
      </c>
      <c r="G95" s="31" t="str">
        <f t="shared" si="7"/>
        <v/>
      </c>
      <c r="H95" s="32" t="str">
        <f t="shared" si="8"/>
        <v/>
      </c>
      <c r="I95" s="33"/>
      <c r="J95" s="58" t="str">
        <f>CONCATENATE(IF(AND(E95&lt;&gt;"",OR(I$9="",J$9="")),VLOOKUP(300,TextID,CODE(Language!$B$4)-64,FALSE),""),IF(AND(E95&lt;&gt;"",I95=""),VLOOKUP(302,TextID,CODE(Language!$B$4)-64,FALSE),""),IF(AND(E95="",I95&lt;&gt;""),VLOOKUP(306,TextID,CODE(Language!$B$4)-64,FALSE),""),IF(AND(E95&lt;&gt;"",E95=E94),VLOOKUP(308,TextID,CODE(Language!$B$4)-64,FALSE),""),IF(AND(E95&lt;&gt;"",LEFT(E95,2)="GV"),VLOOKUP(328,Language!A:F,6,FALSE),""))</f>
        <v/>
      </c>
      <c r="K95" s="41"/>
      <c r="L95" s="71" t="str">
        <f t="shared" si="10"/>
        <v/>
      </c>
    </row>
    <row r="96" spans="3:12">
      <c r="C96" s="41"/>
      <c r="D96" s="31" t="str">
        <f>IF(E96="","",Customer!E$7)</f>
        <v/>
      </c>
      <c r="E96" s="34"/>
      <c r="F96" s="57" t="str">
        <f t="shared" si="9"/>
        <v/>
      </c>
      <c r="G96" s="31" t="str">
        <f t="shared" si="7"/>
        <v/>
      </c>
      <c r="H96" s="32" t="str">
        <f t="shared" si="8"/>
        <v/>
      </c>
      <c r="I96" s="33"/>
      <c r="J96" s="58" t="str">
        <f>CONCATENATE(IF(AND(E96&lt;&gt;"",OR(I$9="",J$9="")),VLOOKUP(300,TextID,CODE(Language!$B$4)-64,FALSE),""),IF(AND(E96&lt;&gt;"",I96=""),VLOOKUP(302,TextID,CODE(Language!$B$4)-64,FALSE),""),IF(AND(E96="",I96&lt;&gt;""),VLOOKUP(306,TextID,CODE(Language!$B$4)-64,FALSE),""),IF(AND(E96&lt;&gt;"",E96=E95),VLOOKUP(308,TextID,CODE(Language!$B$4)-64,FALSE),""),IF(AND(E96&lt;&gt;"",LEFT(E96,2)="GV"),VLOOKUP(328,Language!A:F,6,FALSE),""))</f>
        <v/>
      </c>
      <c r="K96" s="41"/>
      <c r="L96" s="71" t="str">
        <f t="shared" si="10"/>
        <v/>
      </c>
    </row>
    <row r="97" spans="3:12">
      <c r="C97" s="41"/>
      <c r="D97" s="31" t="str">
        <f>IF(E97="","",Customer!E$7)</f>
        <v/>
      </c>
      <c r="E97" s="34"/>
      <c r="F97" s="57" t="str">
        <f t="shared" si="9"/>
        <v/>
      </c>
      <c r="G97" s="31" t="str">
        <f t="shared" si="7"/>
        <v/>
      </c>
      <c r="H97" s="32" t="str">
        <f t="shared" si="8"/>
        <v/>
      </c>
      <c r="I97" s="33"/>
      <c r="J97" s="58" t="str">
        <f>CONCATENATE(IF(AND(E97&lt;&gt;"",OR(I$9="",J$9="")),VLOOKUP(300,TextID,CODE(Language!$B$4)-64,FALSE),""),IF(AND(E97&lt;&gt;"",I97=""),VLOOKUP(302,TextID,CODE(Language!$B$4)-64,FALSE),""),IF(AND(E97="",I97&lt;&gt;""),VLOOKUP(306,TextID,CODE(Language!$B$4)-64,FALSE),""),IF(AND(E97&lt;&gt;"",E97=E96),VLOOKUP(308,TextID,CODE(Language!$B$4)-64,FALSE),""),IF(AND(E97&lt;&gt;"",LEFT(E97,2)="GV"),VLOOKUP(328,Language!A:F,6,FALSE),""))</f>
        <v/>
      </c>
      <c r="K97" s="41"/>
      <c r="L97" s="71" t="str">
        <f t="shared" si="10"/>
        <v/>
      </c>
    </row>
    <row r="98" spans="3:12">
      <c r="C98" s="41"/>
      <c r="D98" s="31" t="str">
        <f>IF(E98="","",Customer!E$7)</f>
        <v/>
      </c>
      <c r="E98" s="34"/>
      <c r="F98" s="57" t="str">
        <f t="shared" si="9"/>
        <v/>
      </c>
      <c r="G98" s="31" t="str">
        <f t="shared" si="7"/>
        <v/>
      </c>
      <c r="H98" s="32" t="str">
        <f t="shared" si="8"/>
        <v/>
      </c>
      <c r="I98" s="33"/>
      <c r="J98" s="58" t="str">
        <f>CONCATENATE(IF(AND(E98&lt;&gt;"",OR(I$9="",J$9="")),VLOOKUP(300,TextID,CODE(Language!$B$4)-64,FALSE),""),IF(AND(E98&lt;&gt;"",I98=""),VLOOKUP(302,TextID,CODE(Language!$B$4)-64,FALSE),""),IF(AND(E98="",I98&lt;&gt;""),VLOOKUP(306,TextID,CODE(Language!$B$4)-64,FALSE),""),IF(AND(E98&lt;&gt;"",E98=E97),VLOOKUP(308,TextID,CODE(Language!$B$4)-64,FALSE),""),IF(AND(E98&lt;&gt;"",LEFT(E98,2)="GV"),VLOOKUP(328,Language!A:F,6,FALSE),""))</f>
        <v/>
      </c>
      <c r="K98" s="41"/>
      <c r="L98" s="71" t="str">
        <f t="shared" si="10"/>
        <v/>
      </c>
    </row>
    <row r="99" spans="3:12">
      <c r="C99" s="41"/>
      <c r="D99" s="31" t="str">
        <f>IF(E99="","",Customer!E$7)</f>
        <v/>
      </c>
      <c r="E99" s="34"/>
      <c r="F99" s="57" t="str">
        <f t="shared" si="9"/>
        <v/>
      </c>
      <c r="G99" s="31" t="str">
        <f t="shared" si="7"/>
        <v/>
      </c>
      <c r="H99" s="32" t="str">
        <f t="shared" si="8"/>
        <v/>
      </c>
      <c r="I99" s="33"/>
      <c r="J99" s="58" t="str">
        <f>CONCATENATE(IF(AND(E99&lt;&gt;"",OR(I$9="",J$9="")),VLOOKUP(300,TextID,CODE(Language!$B$4)-64,FALSE),""),IF(AND(E99&lt;&gt;"",I99=""),VLOOKUP(302,TextID,CODE(Language!$B$4)-64,FALSE),""),IF(AND(E99="",I99&lt;&gt;""),VLOOKUP(306,TextID,CODE(Language!$B$4)-64,FALSE),""),IF(AND(E99&lt;&gt;"",E99=E98),VLOOKUP(308,TextID,CODE(Language!$B$4)-64,FALSE),""),IF(AND(E99&lt;&gt;"",LEFT(E99,2)="GV"),VLOOKUP(328,Language!A:F,6,FALSE),""))</f>
        <v/>
      </c>
      <c r="K99" s="41"/>
      <c r="L99" s="71" t="str">
        <f t="shared" si="10"/>
        <v/>
      </c>
    </row>
    <row r="100" spans="3:12">
      <c r="C100" s="41"/>
      <c r="D100" s="31" t="str">
        <f>IF(E100="","",Customer!E$7)</f>
        <v/>
      </c>
      <c r="E100" s="34"/>
      <c r="F100" s="57" t="str">
        <f t="shared" si="9"/>
        <v/>
      </c>
      <c r="G100" s="31" t="str">
        <f t="shared" si="7"/>
        <v/>
      </c>
      <c r="H100" s="32" t="str">
        <f t="shared" si="8"/>
        <v/>
      </c>
      <c r="I100" s="33"/>
      <c r="J100" s="58" t="str">
        <f>CONCATENATE(IF(AND(E100&lt;&gt;"",OR(I$9="",J$9="")),VLOOKUP(300,TextID,CODE(Language!$B$4)-64,FALSE),""),IF(AND(E100&lt;&gt;"",I100=""),VLOOKUP(302,TextID,CODE(Language!$B$4)-64,FALSE),""),IF(AND(E100="",I100&lt;&gt;""),VLOOKUP(306,TextID,CODE(Language!$B$4)-64,FALSE),""),IF(AND(E100&lt;&gt;"",E100=E99),VLOOKUP(308,TextID,CODE(Language!$B$4)-64,FALSE),""),IF(AND(E100&lt;&gt;"",LEFT(E100,2)="GV"),VLOOKUP(328,Language!A:F,6,FALSE),""))</f>
        <v/>
      </c>
      <c r="K100" s="41"/>
      <c r="L100" s="71" t="str">
        <f t="shared" si="10"/>
        <v/>
      </c>
    </row>
    <row r="101" spans="3:12">
      <c r="C101" s="41"/>
      <c r="D101" s="31" t="str">
        <f>IF(E101="","",Customer!E$7)</f>
        <v/>
      </c>
      <c r="E101" s="34"/>
      <c r="F101" s="57" t="str">
        <f t="shared" si="9"/>
        <v/>
      </c>
      <c r="G101" s="31" t="str">
        <f t="shared" si="7"/>
        <v/>
      </c>
      <c r="H101" s="32" t="str">
        <f t="shared" si="8"/>
        <v/>
      </c>
      <c r="I101" s="33"/>
      <c r="J101" s="58" t="str">
        <f>CONCATENATE(IF(AND(E101&lt;&gt;"",OR(I$9="",J$9="")),VLOOKUP(300,TextID,CODE(Language!$B$4)-64,FALSE),""),IF(AND(E101&lt;&gt;"",I101=""),VLOOKUP(302,TextID,CODE(Language!$B$4)-64,FALSE),""),IF(AND(E101="",I101&lt;&gt;""),VLOOKUP(306,TextID,CODE(Language!$B$4)-64,FALSE),""),IF(AND(E101&lt;&gt;"",E101=E100),VLOOKUP(308,TextID,CODE(Language!$B$4)-64,FALSE),""),IF(AND(E101&lt;&gt;"",LEFT(E101,2)="GV"),VLOOKUP(328,Language!A:F,6,FALSE),""))</f>
        <v/>
      </c>
      <c r="K101" s="41"/>
      <c r="L101" s="71" t="str">
        <f t="shared" si="10"/>
        <v/>
      </c>
    </row>
    <row r="102" spans="3:12">
      <c r="C102" s="41"/>
      <c r="D102" s="31" t="str">
        <f>IF(E102="","",Customer!E$7)</f>
        <v/>
      </c>
      <c r="E102" s="34"/>
      <c r="F102" s="57" t="str">
        <f t="shared" si="9"/>
        <v/>
      </c>
      <c r="G102" s="31" t="str">
        <f t="shared" si="7"/>
        <v/>
      </c>
      <c r="H102" s="32" t="str">
        <f t="shared" si="8"/>
        <v/>
      </c>
      <c r="I102" s="33"/>
      <c r="J102" s="58" t="str">
        <f>CONCATENATE(IF(AND(E102&lt;&gt;"",OR(I$9="",J$9="")),VLOOKUP(300,TextID,CODE(Language!$B$4)-64,FALSE),""),IF(AND(E102&lt;&gt;"",I102=""),VLOOKUP(302,TextID,CODE(Language!$B$4)-64,FALSE),""),IF(AND(E102="",I102&lt;&gt;""),VLOOKUP(306,TextID,CODE(Language!$B$4)-64,FALSE),""),IF(AND(E102&lt;&gt;"",E102=E101),VLOOKUP(308,TextID,CODE(Language!$B$4)-64,FALSE),""),IF(AND(E102&lt;&gt;"",LEFT(E102,2)="GV"),VLOOKUP(328,Language!A:F,6,FALSE),""))</f>
        <v/>
      </c>
      <c r="K102" s="41"/>
      <c r="L102" s="71" t="str">
        <f t="shared" si="10"/>
        <v/>
      </c>
    </row>
    <row r="103" spans="3:12">
      <c r="C103" s="41"/>
      <c r="D103" s="31" t="str">
        <f>IF(E103="","",Customer!E$7)</f>
        <v/>
      </c>
      <c r="E103" s="34"/>
      <c r="F103" s="57" t="str">
        <f t="shared" si="9"/>
        <v/>
      </c>
      <c r="G103" s="31" t="str">
        <f t="shared" si="7"/>
        <v/>
      </c>
      <c r="H103" s="32" t="str">
        <f t="shared" si="8"/>
        <v/>
      </c>
      <c r="I103" s="33"/>
      <c r="J103" s="58" t="str">
        <f>CONCATENATE(IF(AND(E103&lt;&gt;"",OR(I$9="",J$9="")),VLOOKUP(300,TextID,CODE(Language!$B$4)-64,FALSE),""),IF(AND(E103&lt;&gt;"",I103=""),VLOOKUP(302,TextID,CODE(Language!$B$4)-64,FALSE),""),IF(AND(E103="",I103&lt;&gt;""),VLOOKUP(306,TextID,CODE(Language!$B$4)-64,FALSE),""),IF(AND(E103&lt;&gt;"",E103=E102),VLOOKUP(308,TextID,CODE(Language!$B$4)-64,FALSE),""),IF(AND(E103&lt;&gt;"",LEFT(E103,2)="GV"),VLOOKUP(328,Language!A:F,6,FALSE),""))</f>
        <v/>
      </c>
      <c r="K103" s="41"/>
      <c r="L103" s="71" t="str">
        <f t="shared" si="10"/>
        <v/>
      </c>
    </row>
    <row r="104" spans="3:12">
      <c r="C104" s="41"/>
      <c r="D104" s="31" t="str">
        <f>IF(E104="","",Customer!E$7)</f>
        <v/>
      </c>
      <c r="E104" s="34"/>
      <c r="F104" s="57" t="str">
        <f t="shared" si="9"/>
        <v/>
      </c>
      <c r="G104" s="31" t="str">
        <f t="shared" si="7"/>
        <v/>
      </c>
      <c r="H104" s="32" t="str">
        <f t="shared" si="8"/>
        <v/>
      </c>
      <c r="I104" s="33"/>
      <c r="J104" s="58" t="str">
        <f>CONCATENATE(IF(AND(E104&lt;&gt;"",OR(I$9="",J$9="")),VLOOKUP(300,TextID,CODE(Language!$B$4)-64,FALSE),""),IF(AND(E104&lt;&gt;"",I104=""),VLOOKUP(302,TextID,CODE(Language!$B$4)-64,FALSE),""),IF(AND(E104="",I104&lt;&gt;""),VLOOKUP(306,TextID,CODE(Language!$B$4)-64,FALSE),""),IF(AND(E104&lt;&gt;"",E104=E103),VLOOKUP(308,TextID,CODE(Language!$B$4)-64,FALSE),""),IF(AND(E104&lt;&gt;"",LEFT(E104,2)="GV"),VLOOKUP(328,Language!A:F,6,FALSE),""))</f>
        <v/>
      </c>
      <c r="K104" s="41"/>
      <c r="L104" s="71" t="str">
        <f t="shared" si="10"/>
        <v/>
      </c>
    </row>
    <row r="105" spans="3:12">
      <c r="C105" s="41"/>
      <c r="D105" s="31" t="str">
        <f>IF(E105="","",Customer!E$7)</f>
        <v/>
      </c>
      <c r="E105" s="34"/>
      <c r="F105" s="57" t="str">
        <f t="shared" si="9"/>
        <v/>
      </c>
      <c r="G105" s="31" t="str">
        <f t="shared" si="7"/>
        <v/>
      </c>
      <c r="H105" s="32" t="str">
        <f t="shared" si="8"/>
        <v/>
      </c>
      <c r="I105" s="33"/>
      <c r="J105" s="58" t="str">
        <f>CONCATENATE(IF(AND(E105&lt;&gt;"",OR(I$9="",J$9="")),VLOOKUP(300,TextID,CODE(Language!$B$4)-64,FALSE),""),IF(AND(E105&lt;&gt;"",I105=""),VLOOKUP(302,TextID,CODE(Language!$B$4)-64,FALSE),""),IF(AND(E105="",I105&lt;&gt;""),VLOOKUP(306,TextID,CODE(Language!$B$4)-64,FALSE),""),IF(AND(E105&lt;&gt;"",E105=E104),VLOOKUP(308,TextID,CODE(Language!$B$4)-64,FALSE),""),IF(AND(E105&lt;&gt;"",LEFT(E105,2)="GV"),VLOOKUP(328,Language!A:F,6,FALSE),""))</f>
        <v/>
      </c>
      <c r="K105" s="41"/>
      <c r="L105" s="71" t="str">
        <f t="shared" si="10"/>
        <v/>
      </c>
    </row>
    <row r="106" spans="3:12">
      <c r="C106" s="41"/>
      <c r="D106" s="31" t="str">
        <f>IF(E106="","",Customer!E$7)</f>
        <v/>
      </c>
      <c r="E106" s="34"/>
      <c r="F106" s="57" t="str">
        <f t="shared" si="9"/>
        <v/>
      </c>
      <c r="G106" s="31" t="str">
        <f t="shared" si="7"/>
        <v/>
      </c>
      <c r="H106" s="32" t="str">
        <f t="shared" si="8"/>
        <v/>
      </c>
      <c r="I106" s="33"/>
      <c r="J106" s="58" t="str">
        <f>CONCATENATE(IF(AND(E106&lt;&gt;"",OR(I$9="",J$9="")),VLOOKUP(300,TextID,CODE(Language!$B$4)-64,FALSE),""),IF(AND(E106&lt;&gt;"",I106=""),VLOOKUP(302,TextID,CODE(Language!$B$4)-64,FALSE),""),IF(AND(E106="",I106&lt;&gt;""),VLOOKUP(306,TextID,CODE(Language!$B$4)-64,FALSE),""),IF(AND(E106&lt;&gt;"",E106=E105),VLOOKUP(308,TextID,CODE(Language!$B$4)-64,FALSE),""),IF(AND(E106&lt;&gt;"",LEFT(E106,2)="GV"),VLOOKUP(328,Language!A:F,6,FALSE),""))</f>
        <v/>
      </c>
      <c r="K106" s="41"/>
      <c r="L106" s="71" t="str">
        <f t="shared" si="10"/>
        <v/>
      </c>
    </row>
    <row r="107" spans="3:12">
      <c r="C107" s="41"/>
      <c r="D107" s="31" t="str">
        <f>IF(E107="","",Customer!E$7)</f>
        <v/>
      </c>
      <c r="E107" s="34"/>
      <c r="F107" s="57" t="str">
        <f t="shared" si="9"/>
        <v/>
      </c>
      <c r="G107" s="31" t="str">
        <f t="shared" si="7"/>
        <v/>
      </c>
      <c r="H107" s="32" t="str">
        <f t="shared" si="8"/>
        <v/>
      </c>
      <c r="I107" s="33"/>
      <c r="J107" s="58" t="str">
        <f>CONCATENATE(IF(AND(E107&lt;&gt;"",OR(I$9="",J$9="")),VLOOKUP(300,TextID,CODE(Language!$B$4)-64,FALSE),""),IF(AND(E107&lt;&gt;"",I107=""),VLOOKUP(302,TextID,CODE(Language!$B$4)-64,FALSE),""),IF(AND(E107="",I107&lt;&gt;""),VLOOKUP(306,TextID,CODE(Language!$B$4)-64,FALSE),""),IF(AND(E107&lt;&gt;"",E107=E106),VLOOKUP(308,TextID,CODE(Language!$B$4)-64,FALSE),""),IF(AND(E107&lt;&gt;"",LEFT(E107,2)="GV"),VLOOKUP(328,Language!A:F,6,FALSE),""))</f>
        <v/>
      </c>
      <c r="K107" s="41"/>
      <c r="L107" s="71" t="str">
        <f t="shared" si="10"/>
        <v/>
      </c>
    </row>
    <row r="108" spans="3:12">
      <c r="C108" s="41"/>
      <c r="D108" s="31" t="str">
        <f>IF(E108="","",Customer!E$7)</f>
        <v/>
      </c>
      <c r="E108" s="34"/>
      <c r="F108" s="57" t="str">
        <f t="shared" si="9"/>
        <v/>
      </c>
      <c r="G108" s="31" t="str">
        <f t="shared" si="7"/>
        <v/>
      </c>
      <c r="H108" s="32" t="str">
        <f t="shared" si="8"/>
        <v/>
      </c>
      <c r="I108" s="33"/>
      <c r="J108" s="58" t="str">
        <f>CONCATENATE(IF(AND(E108&lt;&gt;"",OR(I$9="",J$9="")),VLOOKUP(300,TextID,CODE(Language!$B$4)-64,FALSE),""),IF(AND(E108&lt;&gt;"",I108=""),VLOOKUP(302,TextID,CODE(Language!$B$4)-64,FALSE),""),IF(AND(E108="",I108&lt;&gt;""),VLOOKUP(306,TextID,CODE(Language!$B$4)-64,FALSE),""),IF(AND(E108&lt;&gt;"",E108=E107),VLOOKUP(308,TextID,CODE(Language!$B$4)-64,FALSE),""),IF(AND(E108&lt;&gt;"",LEFT(E108,2)="GV"),VLOOKUP(328,Language!A:F,6,FALSE),""))</f>
        <v/>
      </c>
      <c r="K108" s="41"/>
      <c r="L108" s="71" t="str">
        <f t="shared" si="10"/>
        <v/>
      </c>
    </row>
    <row r="109" spans="3:12">
      <c r="C109" s="41"/>
      <c r="D109" s="31" t="str">
        <f>IF(E109="","",Customer!E$7)</f>
        <v/>
      </c>
      <c r="E109" s="34"/>
      <c r="F109" s="57" t="str">
        <f t="shared" si="9"/>
        <v/>
      </c>
      <c r="G109" s="31" t="str">
        <f t="shared" ref="G109:G140" si="11">IF($E109="","",VLOOKUP($E109,Material1b,3))</f>
        <v/>
      </c>
      <c r="H109" s="32" t="str">
        <f t="shared" ref="H109:H140" si="12">IF(E109="","",I$9)</f>
        <v/>
      </c>
      <c r="I109" s="33"/>
      <c r="J109" s="58" t="str">
        <f>CONCATENATE(IF(AND(E109&lt;&gt;"",OR(I$9="",J$9="")),VLOOKUP(300,TextID,CODE(Language!$B$4)-64,FALSE),""),IF(AND(E109&lt;&gt;"",I109=""),VLOOKUP(302,TextID,CODE(Language!$B$4)-64,FALSE),""),IF(AND(E109="",I109&lt;&gt;""),VLOOKUP(306,TextID,CODE(Language!$B$4)-64,FALSE),""),IF(AND(E109&lt;&gt;"",E109=E108),VLOOKUP(308,TextID,CODE(Language!$B$4)-64,FALSE),""),IF(AND(E109&lt;&gt;"",LEFT(E109,2)="GV"),VLOOKUP(328,Language!A:F,6,FALSE),""))</f>
        <v/>
      </c>
      <c r="K109" s="41"/>
      <c r="L109" s="71" t="str">
        <f t="shared" si="10"/>
        <v/>
      </c>
    </row>
    <row r="110" spans="3:12">
      <c r="C110" s="41"/>
      <c r="D110" s="31" t="str">
        <f>IF(E110="","",Customer!E$7)</f>
        <v/>
      </c>
      <c r="E110" s="34"/>
      <c r="F110" s="57" t="str">
        <f t="shared" ref="F110:F141" si="13">IF($E110="","",VLOOKUP($E110,Material1b,2))</f>
        <v/>
      </c>
      <c r="G110" s="31" t="str">
        <f t="shared" si="11"/>
        <v/>
      </c>
      <c r="H110" s="32" t="str">
        <f t="shared" si="12"/>
        <v/>
      </c>
      <c r="I110" s="33"/>
      <c r="J110" s="58" t="str">
        <f>CONCATENATE(IF(AND(E110&lt;&gt;"",OR(I$9="",J$9="")),VLOOKUP(300,TextID,CODE(Language!$B$4)-64,FALSE),""),IF(AND(E110&lt;&gt;"",I110=""),VLOOKUP(302,TextID,CODE(Language!$B$4)-64,FALSE),""),IF(AND(E110="",I110&lt;&gt;""),VLOOKUP(306,TextID,CODE(Language!$B$4)-64,FALSE),""),IF(AND(E110&lt;&gt;"",E110=E109),VLOOKUP(308,TextID,CODE(Language!$B$4)-64,FALSE),""),IF(AND(E110&lt;&gt;"",LEFT(E110,2)="GV"),VLOOKUP(328,Language!A:F,6,FALSE),""))</f>
        <v/>
      </c>
      <c r="K110" s="41"/>
      <c r="L110" s="71" t="str">
        <f t="shared" si="10"/>
        <v/>
      </c>
    </row>
    <row r="111" spans="3:12">
      <c r="C111" s="41"/>
      <c r="D111" s="31" t="str">
        <f>IF(E111="","",Customer!E$7)</f>
        <v/>
      </c>
      <c r="E111" s="34"/>
      <c r="F111" s="57" t="str">
        <f t="shared" si="13"/>
        <v/>
      </c>
      <c r="G111" s="31" t="str">
        <f t="shared" si="11"/>
        <v/>
      </c>
      <c r="H111" s="32" t="str">
        <f t="shared" si="12"/>
        <v/>
      </c>
      <c r="I111" s="33"/>
      <c r="J111" s="58" t="str">
        <f>CONCATENATE(IF(AND(E111&lt;&gt;"",OR(I$9="",J$9="")),VLOOKUP(300,TextID,CODE(Language!$B$4)-64,FALSE),""),IF(AND(E111&lt;&gt;"",I111=""),VLOOKUP(302,TextID,CODE(Language!$B$4)-64,FALSE),""),IF(AND(E111="",I111&lt;&gt;""),VLOOKUP(306,TextID,CODE(Language!$B$4)-64,FALSE),""),IF(AND(E111&lt;&gt;"",E111=E110),VLOOKUP(308,TextID,CODE(Language!$B$4)-64,FALSE),""),IF(AND(E111&lt;&gt;"",LEFT(E111,2)="GV"),VLOOKUP(328,Language!A:F,6,FALSE),""))</f>
        <v/>
      </c>
      <c r="K111" s="41"/>
      <c r="L111" s="71" t="str">
        <f t="shared" si="10"/>
        <v/>
      </c>
    </row>
    <row r="112" spans="3:12">
      <c r="C112" s="41"/>
      <c r="D112" s="31" t="str">
        <f>IF(E112="","",Customer!E$7)</f>
        <v/>
      </c>
      <c r="E112" s="34"/>
      <c r="F112" s="57" t="str">
        <f t="shared" si="13"/>
        <v/>
      </c>
      <c r="G112" s="31" t="str">
        <f t="shared" si="11"/>
        <v/>
      </c>
      <c r="H112" s="32" t="str">
        <f t="shared" si="12"/>
        <v/>
      </c>
      <c r="I112" s="33"/>
      <c r="J112" s="58" t="str">
        <f>CONCATENATE(IF(AND(E112&lt;&gt;"",OR(I$9="",J$9="")),VLOOKUP(300,TextID,CODE(Language!$B$4)-64,FALSE),""),IF(AND(E112&lt;&gt;"",I112=""),VLOOKUP(302,TextID,CODE(Language!$B$4)-64,FALSE),""),IF(AND(E112="",I112&lt;&gt;""),VLOOKUP(306,TextID,CODE(Language!$B$4)-64,FALSE),""),IF(AND(E112&lt;&gt;"",E112=E111),VLOOKUP(308,TextID,CODE(Language!$B$4)-64,FALSE),""),IF(AND(E112&lt;&gt;"",LEFT(E112,2)="GV"),VLOOKUP(328,Language!A:F,6,FALSE),""))</f>
        <v/>
      </c>
      <c r="K112" s="41"/>
      <c r="L112" s="71" t="str">
        <f t="shared" si="10"/>
        <v/>
      </c>
    </row>
    <row r="113" spans="3:12">
      <c r="C113" s="41"/>
      <c r="D113" s="31" t="str">
        <f>IF(E113="","",Customer!E$7)</f>
        <v/>
      </c>
      <c r="E113" s="34"/>
      <c r="F113" s="57" t="str">
        <f t="shared" si="13"/>
        <v/>
      </c>
      <c r="G113" s="31" t="str">
        <f t="shared" si="11"/>
        <v/>
      </c>
      <c r="H113" s="32" t="str">
        <f t="shared" si="12"/>
        <v/>
      </c>
      <c r="I113" s="33"/>
      <c r="J113" s="58" t="str">
        <f>CONCATENATE(IF(AND(E113&lt;&gt;"",OR(I$9="",J$9="")),VLOOKUP(300,TextID,CODE(Language!$B$4)-64,FALSE),""),IF(AND(E113&lt;&gt;"",I113=""),VLOOKUP(302,TextID,CODE(Language!$B$4)-64,FALSE),""),IF(AND(E113="",I113&lt;&gt;""),VLOOKUP(306,TextID,CODE(Language!$B$4)-64,FALSE),""),IF(AND(E113&lt;&gt;"",E113=E112),VLOOKUP(308,TextID,CODE(Language!$B$4)-64,FALSE),""),IF(AND(E113&lt;&gt;"",LEFT(E113,2)="GV"),VLOOKUP(328,Language!A:F,6,FALSE),""))</f>
        <v/>
      </c>
      <c r="K113" s="41"/>
      <c r="L113" s="71" t="str">
        <f t="shared" si="10"/>
        <v/>
      </c>
    </row>
    <row r="114" spans="3:12">
      <c r="C114" s="41"/>
      <c r="D114" s="31" t="str">
        <f>IF(E114="","",Customer!E$7)</f>
        <v/>
      </c>
      <c r="E114" s="34"/>
      <c r="F114" s="57" t="str">
        <f t="shared" si="13"/>
        <v/>
      </c>
      <c r="G114" s="31" t="str">
        <f t="shared" si="11"/>
        <v/>
      </c>
      <c r="H114" s="32" t="str">
        <f t="shared" si="12"/>
        <v/>
      </c>
      <c r="I114" s="33"/>
      <c r="J114" s="58" t="str">
        <f>CONCATENATE(IF(AND(E114&lt;&gt;"",OR(I$9="",J$9="")),VLOOKUP(300,TextID,CODE(Language!$B$4)-64,FALSE),""),IF(AND(E114&lt;&gt;"",I114=""),VLOOKUP(302,TextID,CODE(Language!$B$4)-64,FALSE),""),IF(AND(E114="",I114&lt;&gt;""),VLOOKUP(306,TextID,CODE(Language!$B$4)-64,FALSE),""),IF(AND(E114&lt;&gt;"",E114=E113),VLOOKUP(308,TextID,CODE(Language!$B$4)-64,FALSE),""),IF(AND(E114&lt;&gt;"",LEFT(E114,2)="GV"),VLOOKUP(328,Language!A:F,6,FALSE),""))</f>
        <v/>
      </c>
      <c r="K114" s="41"/>
      <c r="L114" s="71" t="str">
        <f t="shared" si="10"/>
        <v/>
      </c>
    </row>
    <row r="115" spans="3:12">
      <c r="C115" s="41"/>
      <c r="D115" s="31" t="str">
        <f>IF(E115="","",Customer!E$7)</f>
        <v/>
      </c>
      <c r="E115" s="34"/>
      <c r="F115" s="57" t="str">
        <f t="shared" si="13"/>
        <v/>
      </c>
      <c r="G115" s="31" t="str">
        <f t="shared" si="11"/>
        <v/>
      </c>
      <c r="H115" s="32" t="str">
        <f t="shared" si="12"/>
        <v/>
      </c>
      <c r="I115" s="33"/>
      <c r="J115" s="58" t="str">
        <f>CONCATENATE(IF(AND(E115&lt;&gt;"",OR(I$9="",J$9="")),VLOOKUP(300,TextID,CODE(Language!$B$4)-64,FALSE),""),IF(AND(E115&lt;&gt;"",I115=""),VLOOKUP(302,TextID,CODE(Language!$B$4)-64,FALSE),""),IF(AND(E115="",I115&lt;&gt;""),VLOOKUP(306,TextID,CODE(Language!$B$4)-64,FALSE),""),IF(AND(E115&lt;&gt;"",E115=E114),VLOOKUP(308,TextID,CODE(Language!$B$4)-64,FALSE),""),IF(AND(E115&lt;&gt;"",LEFT(E115,2)="GV"),VLOOKUP(328,Language!A:F,6,FALSE),""))</f>
        <v/>
      </c>
      <c r="K115" s="41"/>
      <c r="L115" s="71" t="str">
        <f t="shared" si="10"/>
        <v/>
      </c>
    </row>
    <row r="116" spans="3:12">
      <c r="C116" s="41"/>
      <c r="D116" s="31" t="str">
        <f>IF(E116="","",Customer!E$7)</f>
        <v/>
      </c>
      <c r="E116" s="34"/>
      <c r="F116" s="57" t="str">
        <f t="shared" si="13"/>
        <v/>
      </c>
      <c r="G116" s="31" t="str">
        <f t="shared" si="11"/>
        <v/>
      </c>
      <c r="H116" s="32" t="str">
        <f t="shared" si="12"/>
        <v/>
      </c>
      <c r="I116" s="33"/>
      <c r="J116" s="58" t="str">
        <f>CONCATENATE(IF(AND(E116&lt;&gt;"",OR(I$9="",J$9="")),VLOOKUP(300,TextID,CODE(Language!$B$4)-64,FALSE),""),IF(AND(E116&lt;&gt;"",I116=""),VLOOKUP(302,TextID,CODE(Language!$B$4)-64,FALSE),""),IF(AND(E116="",I116&lt;&gt;""),VLOOKUP(306,TextID,CODE(Language!$B$4)-64,FALSE),""),IF(AND(E116&lt;&gt;"",E116=E115),VLOOKUP(308,TextID,CODE(Language!$B$4)-64,FALSE),""),IF(AND(E116&lt;&gt;"",LEFT(E116,2)="GV"),VLOOKUP(328,Language!A:F,6,FALSE),""))</f>
        <v/>
      </c>
      <c r="K116" s="41"/>
      <c r="L116" s="71" t="str">
        <f t="shared" si="10"/>
        <v/>
      </c>
    </row>
    <row r="117" spans="3:12">
      <c r="C117" s="41"/>
      <c r="D117" s="31" t="str">
        <f>IF(E117="","",Customer!E$7)</f>
        <v/>
      </c>
      <c r="E117" s="34"/>
      <c r="F117" s="57" t="str">
        <f t="shared" si="13"/>
        <v/>
      </c>
      <c r="G117" s="31" t="str">
        <f t="shared" si="11"/>
        <v/>
      </c>
      <c r="H117" s="32" t="str">
        <f t="shared" si="12"/>
        <v/>
      </c>
      <c r="I117" s="33"/>
      <c r="J117" s="58" t="str">
        <f>CONCATENATE(IF(AND(E117&lt;&gt;"",OR(I$9="",J$9="")),VLOOKUP(300,TextID,CODE(Language!$B$4)-64,FALSE),""),IF(AND(E117&lt;&gt;"",I117=""),VLOOKUP(302,TextID,CODE(Language!$B$4)-64,FALSE),""),IF(AND(E117="",I117&lt;&gt;""),VLOOKUP(306,TextID,CODE(Language!$B$4)-64,FALSE),""),IF(AND(E117&lt;&gt;"",E117=E116),VLOOKUP(308,TextID,CODE(Language!$B$4)-64,FALSE),""),IF(AND(E117&lt;&gt;"",LEFT(E117,2)="GV"),VLOOKUP(328,Language!A:F,6,FALSE),""))</f>
        <v/>
      </c>
      <c r="K117" s="41"/>
      <c r="L117" s="71" t="str">
        <f t="shared" si="10"/>
        <v/>
      </c>
    </row>
    <row r="118" spans="3:12">
      <c r="C118" s="41"/>
      <c r="D118" s="31" t="str">
        <f>IF(E118="","",Customer!E$7)</f>
        <v/>
      </c>
      <c r="E118" s="34"/>
      <c r="F118" s="57" t="str">
        <f t="shared" si="13"/>
        <v/>
      </c>
      <c r="G118" s="31" t="str">
        <f t="shared" si="11"/>
        <v/>
      </c>
      <c r="H118" s="32" t="str">
        <f t="shared" si="12"/>
        <v/>
      </c>
      <c r="I118" s="33"/>
      <c r="J118" s="58" t="str">
        <f>CONCATENATE(IF(AND(E118&lt;&gt;"",OR(I$9="",J$9="")),VLOOKUP(300,TextID,CODE(Language!$B$4)-64,FALSE),""),IF(AND(E118&lt;&gt;"",I118=""),VLOOKUP(302,TextID,CODE(Language!$B$4)-64,FALSE),""),IF(AND(E118="",I118&lt;&gt;""),VLOOKUP(306,TextID,CODE(Language!$B$4)-64,FALSE),""),IF(AND(E118&lt;&gt;"",E118=E117),VLOOKUP(308,TextID,CODE(Language!$B$4)-64,FALSE),""),IF(AND(E118&lt;&gt;"",LEFT(E118,2)="GV"),VLOOKUP(328,Language!A:F,6,FALSE),""))</f>
        <v/>
      </c>
      <c r="K118" s="41"/>
      <c r="L118" s="71" t="str">
        <f t="shared" si="10"/>
        <v/>
      </c>
    </row>
    <row r="119" spans="3:12">
      <c r="C119" s="41"/>
      <c r="D119" s="31" t="str">
        <f>IF(E119="","",Customer!E$7)</f>
        <v/>
      </c>
      <c r="E119" s="34"/>
      <c r="F119" s="57" t="str">
        <f t="shared" si="13"/>
        <v/>
      </c>
      <c r="G119" s="31" t="str">
        <f t="shared" si="11"/>
        <v/>
      </c>
      <c r="H119" s="32" t="str">
        <f t="shared" si="12"/>
        <v/>
      </c>
      <c r="I119" s="33"/>
      <c r="J119" s="58" t="str">
        <f>CONCATENATE(IF(AND(E119&lt;&gt;"",OR(I$9="",J$9="")),VLOOKUP(300,TextID,CODE(Language!$B$4)-64,FALSE),""),IF(AND(E119&lt;&gt;"",I119=""),VLOOKUP(302,TextID,CODE(Language!$B$4)-64,FALSE),""),IF(AND(E119="",I119&lt;&gt;""),VLOOKUP(306,TextID,CODE(Language!$B$4)-64,FALSE),""),IF(AND(E119&lt;&gt;"",E119=E118),VLOOKUP(308,TextID,CODE(Language!$B$4)-64,FALSE),""),IF(AND(E119&lt;&gt;"",LEFT(E119,2)="GV"),VLOOKUP(328,Language!A:F,6,FALSE),""))</f>
        <v/>
      </c>
      <c r="K119" s="41"/>
      <c r="L119" s="71" t="str">
        <f t="shared" si="10"/>
        <v/>
      </c>
    </row>
    <row r="120" spans="3:12">
      <c r="C120" s="41"/>
      <c r="D120" s="31" t="str">
        <f>IF(E120="","",Customer!E$7)</f>
        <v/>
      </c>
      <c r="E120" s="34"/>
      <c r="F120" s="57" t="str">
        <f t="shared" si="13"/>
        <v/>
      </c>
      <c r="G120" s="31" t="str">
        <f t="shared" si="11"/>
        <v/>
      </c>
      <c r="H120" s="32" t="str">
        <f t="shared" si="12"/>
        <v/>
      </c>
      <c r="I120" s="33"/>
      <c r="J120" s="58" t="str">
        <f>CONCATENATE(IF(AND(E120&lt;&gt;"",OR(I$9="",J$9="")),VLOOKUP(300,TextID,CODE(Language!$B$4)-64,FALSE),""),IF(AND(E120&lt;&gt;"",I120=""),VLOOKUP(302,TextID,CODE(Language!$B$4)-64,FALSE),""),IF(AND(E120="",I120&lt;&gt;""),VLOOKUP(306,TextID,CODE(Language!$B$4)-64,FALSE),""),IF(AND(E120&lt;&gt;"",E120=E119),VLOOKUP(308,TextID,CODE(Language!$B$4)-64,FALSE),""),IF(AND(E120&lt;&gt;"",LEFT(E120,2)="GV"),VLOOKUP(328,Language!A:F,6,FALSE),""))</f>
        <v/>
      </c>
      <c r="K120" s="41"/>
      <c r="L120" s="71" t="str">
        <f t="shared" si="10"/>
        <v/>
      </c>
    </row>
    <row r="121" spans="3:12">
      <c r="C121" s="41"/>
      <c r="D121" s="31" t="str">
        <f>IF(E121="","",Customer!E$7)</f>
        <v/>
      </c>
      <c r="E121" s="34"/>
      <c r="F121" s="57" t="str">
        <f t="shared" si="13"/>
        <v/>
      </c>
      <c r="G121" s="31" t="str">
        <f t="shared" si="11"/>
        <v/>
      </c>
      <c r="H121" s="32" t="str">
        <f t="shared" si="12"/>
        <v/>
      </c>
      <c r="I121" s="33"/>
      <c r="J121" s="58" t="str">
        <f>CONCATENATE(IF(AND(E121&lt;&gt;"",OR(I$9="",J$9="")),VLOOKUP(300,TextID,CODE(Language!$B$4)-64,FALSE),""),IF(AND(E121&lt;&gt;"",I121=""),VLOOKUP(302,TextID,CODE(Language!$B$4)-64,FALSE),""),IF(AND(E121="",I121&lt;&gt;""),VLOOKUP(306,TextID,CODE(Language!$B$4)-64,FALSE),""),IF(AND(E121&lt;&gt;"",E121=E120),VLOOKUP(308,TextID,CODE(Language!$B$4)-64,FALSE),""),IF(AND(E121&lt;&gt;"",LEFT(E121,2)="GV"),VLOOKUP(328,Language!A:F,6,FALSE),""))</f>
        <v/>
      </c>
      <c r="K121" s="41"/>
      <c r="L121" s="71" t="str">
        <f t="shared" si="10"/>
        <v/>
      </c>
    </row>
    <row r="122" spans="3:12">
      <c r="C122" s="41"/>
      <c r="D122" s="31" t="str">
        <f>IF(E122="","",Customer!E$7)</f>
        <v/>
      </c>
      <c r="E122" s="34"/>
      <c r="F122" s="57" t="str">
        <f t="shared" si="13"/>
        <v/>
      </c>
      <c r="G122" s="31" t="str">
        <f t="shared" si="11"/>
        <v/>
      </c>
      <c r="H122" s="32" t="str">
        <f t="shared" si="12"/>
        <v/>
      </c>
      <c r="I122" s="33"/>
      <c r="J122" s="58" t="str">
        <f>CONCATENATE(IF(AND(E122&lt;&gt;"",OR(I$9="",J$9="")),VLOOKUP(300,TextID,CODE(Language!$B$4)-64,FALSE),""),IF(AND(E122&lt;&gt;"",I122=""),VLOOKUP(302,TextID,CODE(Language!$B$4)-64,FALSE),""),IF(AND(E122="",I122&lt;&gt;""),VLOOKUP(306,TextID,CODE(Language!$B$4)-64,FALSE),""),IF(AND(E122&lt;&gt;"",E122=E121),VLOOKUP(308,TextID,CODE(Language!$B$4)-64,FALSE),""),IF(AND(E122&lt;&gt;"",LEFT(E122,2)="GV"),VLOOKUP(328,Language!A:F,6,FALSE),""))</f>
        <v/>
      </c>
      <c r="K122" s="41"/>
      <c r="L122" s="71" t="str">
        <f t="shared" si="10"/>
        <v/>
      </c>
    </row>
    <row r="123" spans="3:12">
      <c r="C123" s="41"/>
      <c r="D123" s="31" t="str">
        <f>IF(E123="","",Customer!E$7)</f>
        <v/>
      </c>
      <c r="E123" s="34"/>
      <c r="F123" s="57" t="str">
        <f t="shared" si="13"/>
        <v/>
      </c>
      <c r="G123" s="31" t="str">
        <f t="shared" si="11"/>
        <v/>
      </c>
      <c r="H123" s="32" t="str">
        <f t="shared" si="12"/>
        <v/>
      </c>
      <c r="I123" s="33"/>
      <c r="J123" s="58" t="str">
        <f>CONCATENATE(IF(AND(E123&lt;&gt;"",OR(I$9="",J$9="")),VLOOKUP(300,TextID,CODE(Language!$B$4)-64,FALSE),""),IF(AND(E123&lt;&gt;"",I123=""),VLOOKUP(302,TextID,CODE(Language!$B$4)-64,FALSE),""),IF(AND(E123="",I123&lt;&gt;""),VLOOKUP(306,TextID,CODE(Language!$B$4)-64,FALSE),""),IF(AND(E123&lt;&gt;"",E123=E122),VLOOKUP(308,TextID,CODE(Language!$B$4)-64,FALSE),""),IF(AND(E123&lt;&gt;"",LEFT(E123,2)="GV"),VLOOKUP(328,Language!A:F,6,FALSE),""))</f>
        <v/>
      </c>
      <c r="K123" s="41"/>
      <c r="L123" s="71" t="str">
        <f t="shared" si="10"/>
        <v/>
      </c>
    </row>
    <row r="124" spans="3:12">
      <c r="C124" s="41"/>
      <c r="D124" s="31" t="str">
        <f>IF(E124="","",Customer!E$7)</f>
        <v/>
      </c>
      <c r="E124" s="34"/>
      <c r="F124" s="57" t="str">
        <f t="shared" si="13"/>
        <v/>
      </c>
      <c r="G124" s="31" t="str">
        <f t="shared" si="11"/>
        <v/>
      </c>
      <c r="H124" s="32" t="str">
        <f t="shared" si="12"/>
        <v/>
      </c>
      <c r="I124" s="33"/>
      <c r="J124" s="58" t="str">
        <f>CONCATENATE(IF(AND(E124&lt;&gt;"",OR(I$9="",J$9="")),VLOOKUP(300,TextID,CODE(Language!$B$4)-64,FALSE),""),IF(AND(E124&lt;&gt;"",I124=""),VLOOKUP(302,TextID,CODE(Language!$B$4)-64,FALSE),""),IF(AND(E124="",I124&lt;&gt;""),VLOOKUP(306,TextID,CODE(Language!$B$4)-64,FALSE),""),IF(AND(E124&lt;&gt;"",E124=E123),VLOOKUP(308,TextID,CODE(Language!$B$4)-64,FALSE),""),IF(AND(E124&lt;&gt;"",LEFT(E124,2)="GV"),VLOOKUP(328,Language!A:F,6,FALSE),""))</f>
        <v/>
      </c>
      <c r="K124" s="41"/>
      <c r="L124" s="71" t="str">
        <f t="shared" si="10"/>
        <v/>
      </c>
    </row>
    <row r="125" spans="3:12">
      <c r="C125" s="41"/>
      <c r="D125" s="31" t="str">
        <f>IF(E125="","",Customer!E$7)</f>
        <v/>
      </c>
      <c r="E125" s="34"/>
      <c r="F125" s="57" t="str">
        <f t="shared" si="13"/>
        <v/>
      </c>
      <c r="G125" s="31" t="str">
        <f t="shared" si="11"/>
        <v/>
      </c>
      <c r="H125" s="32" t="str">
        <f t="shared" si="12"/>
        <v/>
      </c>
      <c r="I125" s="33"/>
      <c r="J125" s="58" t="str">
        <f>CONCATENATE(IF(AND(E125&lt;&gt;"",OR(I$9="",J$9="")),VLOOKUP(300,TextID,CODE(Language!$B$4)-64,FALSE),""),IF(AND(E125&lt;&gt;"",I125=""),VLOOKUP(302,TextID,CODE(Language!$B$4)-64,FALSE),""),IF(AND(E125="",I125&lt;&gt;""),VLOOKUP(306,TextID,CODE(Language!$B$4)-64,FALSE),""),IF(AND(E125&lt;&gt;"",E125=E124),VLOOKUP(308,TextID,CODE(Language!$B$4)-64,FALSE),""),IF(AND(E125&lt;&gt;"",LEFT(E125,2)="GV"),VLOOKUP(328,Language!A:F,6,FALSE),""))</f>
        <v/>
      </c>
      <c r="K125" s="41"/>
      <c r="L125" s="71" t="str">
        <f t="shared" si="10"/>
        <v/>
      </c>
    </row>
    <row r="126" spans="3:12">
      <c r="C126" s="41"/>
      <c r="D126" s="31" t="str">
        <f>IF(E126="","",Customer!E$7)</f>
        <v/>
      </c>
      <c r="E126" s="34"/>
      <c r="F126" s="57" t="str">
        <f t="shared" si="13"/>
        <v/>
      </c>
      <c r="G126" s="31" t="str">
        <f t="shared" si="11"/>
        <v/>
      </c>
      <c r="H126" s="32" t="str">
        <f t="shared" si="12"/>
        <v/>
      </c>
      <c r="I126" s="33"/>
      <c r="J126" s="58" t="str">
        <f>CONCATENATE(IF(AND(E126&lt;&gt;"",OR(I$9="",J$9="")),VLOOKUP(300,TextID,CODE(Language!$B$4)-64,FALSE),""),IF(AND(E126&lt;&gt;"",I126=""),VLOOKUP(302,TextID,CODE(Language!$B$4)-64,FALSE),""),IF(AND(E126="",I126&lt;&gt;""),VLOOKUP(306,TextID,CODE(Language!$B$4)-64,FALSE),""),IF(AND(E126&lt;&gt;"",E126=E125),VLOOKUP(308,TextID,CODE(Language!$B$4)-64,FALSE),""),IF(AND(E126&lt;&gt;"",LEFT(E126,2)="GV"),VLOOKUP(328,Language!A:F,6,FALSE),""))</f>
        <v/>
      </c>
      <c r="K126" s="41"/>
      <c r="L126" s="71" t="str">
        <f t="shared" si="10"/>
        <v/>
      </c>
    </row>
    <row r="127" spans="3:12">
      <c r="C127" s="41"/>
      <c r="D127" s="31" t="str">
        <f>IF(E127="","",Customer!E$7)</f>
        <v/>
      </c>
      <c r="E127" s="34"/>
      <c r="F127" s="57" t="str">
        <f t="shared" si="13"/>
        <v/>
      </c>
      <c r="G127" s="31" t="str">
        <f t="shared" si="11"/>
        <v/>
      </c>
      <c r="H127" s="32" t="str">
        <f t="shared" si="12"/>
        <v/>
      </c>
      <c r="I127" s="33"/>
      <c r="J127" s="58" t="str">
        <f>CONCATENATE(IF(AND(E127&lt;&gt;"",OR(I$9="",J$9="")),VLOOKUP(300,TextID,CODE(Language!$B$4)-64,FALSE),""),IF(AND(E127&lt;&gt;"",I127=""),VLOOKUP(302,TextID,CODE(Language!$B$4)-64,FALSE),""),IF(AND(E127="",I127&lt;&gt;""),VLOOKUP(306,TextID,CODE(Language!$B$4)-64,FALSE),""),IF(AND(E127&lt;&gt;"",E127=E126),VLOOKUP(308,TextID,CODE(Language!$B$4)-64,FALSE),""),IF(AND(E127&lt;&gt;"",LEFT(E127,2)="GV"),VLOOKUP(328,Language!A:F,6,FALSE),""))</f>
        <v/>
      </c>
      <c r="K127" s="41"/>
      <c r="L127" s="71" t="str">
        <f t="shared" si="10"/>
        <v/>
      </c>
    </row>
    <row r="128" spans="3:12">
      <c r="C128" s="41"/>
      <c r="D128" s="31" t="str">
        <f>IF(E128="","",Customer!E$7)</f>
        <v/>
      </c>
      <c r="E128" s="34"/>
      <c r="F128" s="57" t="str">
        <f t="shared" si="13"/>
        <v/>
      </c>
      <c r="G128" s="31" t="str">
        <f t="shared" si="11"/>
        <v/>
      </c>
      <c r="H128" s="32" t="str">
        <f t="shared" si="12"/>
        <v/>
      </c>
      <c r="I128" s="33"/>
      <c r="J128" s="58" t="str">
        <f>CONCATENATE(IF(AND(E128&lt;&gt;"",OR(I$9="",J$9="")),VLOOKUP(300,TextID,CODE(Language!$B$4)-64,FALSE),""),IF(AND(E128&lt;&gt;"",I128=""),VLOOKUP(302,TextID,CODE(Language!$B$4)-64,FALSE),""),IF(AND(E128="",I128&lt;&gt;""),VLOOKUP(306,TextID,CODE(Language!$B$4)-64,FALSE),""),IF(AND(E128&lt;&gt;"",E128=E127),VLOOKUP(308,TextID,CODE(Language!$B$4)-64,FALSE),""),IF(AND(E128&lt;&gt;"",LEFT(E128,2)="GV"),VLOOKUP(328,Language!A:F,6,FALSE),""))</f>
        <v/>
      </c>
      <c r="K128" s="41"/>
      <c r="L128" s="71" t="str">
        <f t="shared" si="10"/>
        <v/>
      </c>
    </row>
    <row r="129" spans="3:12">
      <c r="C129" s="41"/>
      <c r="D129" s="31" t="str">
        <f>IF(E129="","",Customer!E$7)</f>
        <v/>
      </c>
      <c r="E129" s="34"/>
      <c r="F129" s="57" t="str">
        <f t="shared" si="13"/>
        <v/>
      </c>
      <c r="G129" s="31" t="str">
        <f t="shared" si="11"/>
        <v/>
      </c>
      <c r="H129" s="32" t="str">
        <f t="shared" si="12"/>
        <v/>
      </c>
      <c r="I129" s="33"/>
      <c r="J129" s="58" t="str">
        <f>CONCATENATE(IF(AND(E129&lt;&gt;"",OR(I$9="",J$9="")),VLOOKUP(300,TextID,CODE(Language!$B$4)-64,FALSE),""),IF(AND(E129&lt;&gt;"",I129=""),VLOOKUP(302,TextID,CODE(Language!$B$4)-64,FALSE),""),IF(AND(E129="",I129&lt;&gt;""),VLOOKUP(306,TextID,CODE(Language!$B$4)-64,FALSE),""),IF(AND(E129&lt;&gt;"",E129=E128),VLOOKUP(308,TextID,CODE(Language!$B$4)-64,FALSE),""),IF(AND(E129&lt;&gt;"",LEFT(E129,2)="GV"),VLOOKUP(328,Language!A:F,6,FALSE),""))</f>
        <v/>
      </c>
      <c r="K129" s="41"/>
      <c r="L129" s="71" t="str">
        <f t="shared" si="10"/>
        <v/>
      </c>
    </row>
    <row r="130" spans="3:12">
      <c r="C130" s="41"/>
      <c r="D130" s="31" t="str">
        <f>IF(E130="","",Customer!E$7)</f>
        <v/>
      </c>
      <c r="E130" s="34"/>
      <c r="F130" s="57" t="str">
        <f t="shared" si="13"/>
        <v/>
      </c>
      <c r="G130" s="31" t="str">
        <f t="shared" si="11"/>
        <v/>
      </c>
      <c r="H130" s="32" t="str">
        <f t="shared" si="12"/>
        <v/>
      </c>
      <c r="I130" s="33"/>
      <c r="J130" s="58" t="str">
        <f>CONCATENATE(IF(AND(E130&lt;&gt;"",OR(I$9="",J$9="")),VLOOKUP(300,TextID,CODE(Language!$B$4)-64,FALSE),""),IF(AND(E130&lt;&gt;"",I130=""),VLOOKUP(302,TextID,CODE(Language!$B$4)-64,FALSE),""),IF(AND(E130="",I130&lt;&gt;""),VLOOKUP(306,TextID,CODE(Language!$B$4)-64,FALSE),""),IF(AND(E130&lt;&gt;"",E130=E129),VLOOKUP(308,TextID,CODE(Language!$B$4)-64,FALSE),""),IF(AND(E130&lt;&gt;"",LEFT(E130,2)="GV"),VLOOKUP(328,Language!A:F,6,FALSE),""))</f>
        <v/>
      </c>
      <c r="K130" s="41"/>
      <c r="L130" s="71" t="str">
        <f t="shared" si="10"/>
        <v/>
      </c>
    </row>
    <row r="131" spans="3:12">
      <c r="C131" s="41"/>
      <c r="D131" s="31" t="str">
        <f>IF(E131="","",Customer!E$7)</f>
        <v/>
      </c>
      <c r="E131" s="34"/>
      <c r="F131" s="57" t="str">
        <f t="shared" si="13"/>
        <v/>
      </c>
      <c r="G131" s="31" t="str">
        <f t="shared" si="11"/>
        <v/>
      </c>
      <c r="H131" s="32" t="str">
        <f t="shared" si="12"/>
        <v/>
      </c>
      <c r="I131" s="33"/>
      <c r="J131" s="58" t="str">
        <f>CONCATENATE(IF(AND(E131&lt;&gt;"",OR(I$9="",J$9="")),VLOOKUP(300,TextID,CODE(Language!$B$4)-64,FALSE),""),IF(AND(E131&lt;&gt;"",I131=""),VLOOKUP(302,TextID,CODE(Language!$B$4)-64,FALSE),""),IF(AND(E131="",I131&lt;&gt;""),VLOOKUP(306,TextID,CODE(Language!$B$4)-64,FALSE),""),IF(AND(E131&lt;&gt;"",E131=E130),VLOOKUP(308,TextID,CODE(Language!$B$4)-64,FALSE),""),IF(AND(E131&lt;&gt;"",LEFT(E131,2)="GV"),VLOOKUP(328,Language!A:F,6,FALSE),""))</f>
        <v/>
      </c>
      <c r="K131" s="41"/>
      <c r="L131" s="71" t="str">
        <f t="shared" si="10"/>
        <v/>
      </c>
    </row>
    <row r="132" spans="3:12">
      <c r="C132" s="41"/>
      <c r="D132" s="31" t="str">
        <f>IF(E132="","",Customer!E$7)</f>
        <v/>
      </c>
      <c r="E132" s="34"/>
      <c r="F132" s="57" t="str">
        <f t="shared" si="13"/>
        <v/>
      </c>
      <c r="G132" s="31" t="str">
        <f t="shared" si="11"/>
        <v/>
      </c>
      <c r="H132" s="32" t="str">
        <f t="shared" si="12"/>
        <v/>
      </c>
      <c r="I132" s="33"/>
      <c r="J132" s="58" t="str">
        <f>CONCATENATE(IF(AND(E132&lt;&gt;"",OR(I$9="",J$9="")),VLOOKUP(300,TextID,CODE(Language!$B$4)-64,FALSE),""),IF(AND(E132&lt;&gt;"",I132=""),VLOOKUP(302,TextID,CODE(Language!$B$4)-64,FALSE),""),IF(AND(E132="",I132&lt;&gt;""),VLOOKUP(306,TextID,CODE(Language!$B$4)-64,FALSE),""),IF(AND(E132&lt;&gt;"",E132=E131),VLOOKUP(308,TextID,CODE(Language!$B$4)-64,FALSE),""),IF(AND(E132&lt;&gt;"",LEFT(E132,2)="GV"),VLOOKUP(328,Language!A:F,6,FALSE),""))</f>
        <v/>
      </c>
      <c r="K132" s="41"/>
      <c r="L132" s="71" t="str">
        <f t="shared" si="10"/>
        <v/>
      </c>
    </row>
    <row r="133" spans="3:12">
      <c r="C133" s="41"/>
      <c r="D133" s="31" t="str">
        <f>IF(E133="","",Customer!E$7)</f>
        <v/>
      </c>
      <c r="E133" s="34"/>
      <c r="F133" s="57" t="str">
        <f t="shared" si="13"/>
        <v/>
      </c>
      <c r="G133" s="31" t="str">
        <f t="shared" si="11"/>
        <v/>
      </c>
      <c r="H133" s="32" t="str">
        <f t="shared" si="12"/>
        <v/>
      </c>
      <c r="I133" s="33"/>
      <c r="J133" s="58" t="str">
        <f>CONCATENATE(IF(AND(E133&lt;&gt;"",OR(I$9="",J$9="")),VLOOKUP(300,TextID,CODE(Language!$B$4)-64,FALSE),""),IF(AND(E133&lt;&gt;"",I133=""),VLOOKUP(302,TextID,CODE(Language!$B$4)-64,FALSE),""),IF(AND(E133="",I133&lt;&gt;""),VLOOKUP(306,TextID,CODE(Language!$B$4)-64,FALSE),""),IF(AND(E133&lt;&gt;"",E133=E132),VLOOKUP(308,TextID,CODE(Language!$B$4)-64,FALSE),""),IF(AND(E133&lt;&gt;"",LEFT(E133,2)="GV"),VLOOKUP(328,Language!A:F,6,FALSE),""))</f>
        <v/>
      </c>
      <c r="K133" s="41"/>
      <c r="L133" s="71" t="str">
        <f t="shared" si="10"/>
        <v/>
      </c>
    </row>
    <row r="134" spans="3:12">
      <c r="C134" s="41"/>
      <c r="D134" s="31" t="str">
        <f>IF(E134="","",Customer!E$7)</f>
        <v/>
      </c>
      <c r="E134" s="34"/>
      <c r="F134" s="57" t="str">
        <f t="shared" si="13"/>
        <v/>
      </c>
      <c r="G134" s="31" t="str">
        <f t="shared" si="11"/>
        <v/>
      </c>
      <c r="H134" s="32" t="str">
        <f t="shared" si="12"/>
        <v/>
      </c>
      <c r="I134" s="33"/>
      <c r="J134" s="58" t="str">
        <f>CONCATENATE(IF(AND(E134&lt;&gt;"",OR(I$9="",J$9="")),VLOOKUP(300,TextID,CODE(Language!$B$4)-64,FALSE),""),IF(AND(E134&lt;&gt;"",I134=""),VLOOKUP(302,TextID,CODE(Language!$B$4)-64,FALSE),""),IF(AND(E134="",I134&lt;&gt;""),VLOOKUP(306,TextID,CODE(Language!$B$4)-64,FALSE),""),IF(AND(E134&lt;&gt;"",E134=E133),VLOOKUP(308,TextID,CODE(Language!$B$4)-64,FALSE),""),IF(AND(E134&lt;&gt;"",LEFT(E134,2)="GV"),VLOOKUP(328,Language!A:F,6,FALSE),""))</f>
        <v/>
      </c>
      <c r="K134" s="41"/>
      <c r="L134" s="71" t="str">
        <f t="shared" si="10"/>
        <v/>
      </c>
    </row>
    <row r="135" spans="3:12">
      <c r="C135" s="41"/>
      <c r="D135" s="31" t="str">
        <f>IF(E135="","",Customer!E$7)</f>
        <v/>
      </c>
      <c r="E135" s="34"/>
      <c r="F135" s="57" t="str">
        <f t="shared" si="13"/>
        <v/>
      </c>
      <c r="G135" s="31" t="str">
        <f t="shared" si="11"/>
        <v/>
      </c>
      <c r="H135" s="32" t="str">
        <f t="shared" si="12"/>
        <v/>
      </c>
      <c r="I135" s="33"/>
      <c r="J135" s="58" t="str">
        <f>CONCATENATE(IF(AND(E135&lt;&gt;"",OR(I$9="",J$9="")),VLOOKUP(300,TextID,CODE(Language!$B$4)-64,FALSE),""),IF(AND(E135&lt;&gt;"",I135=""),VLOOKUP(302,TextID,CODE(Language!$B$4)-64,FALSE),""),IF(AND(E135="",I135&lt;&gt;""),VLOOKUP(306,TextID,CODE(Language!$B$4)-64,FALSE),""),IF(AND(E135&lt;&gt;"",E135=E134),VLOOKUP(308,TextID,CODE(Language!$B$4)-64,FALSE),""),IF(AND(E135&lt;&gt;"",LEFT(E135,2)="GV"),VLOOKUP(328,Language!A:F,6,FALSE),""))</f>
        <v/>
      </c>
      <c r="K135" s="41"/>
      <c r="L135" s="71" t="str">
        <f t="shared" si="10"/>
        <v/>
      </c>
    </row>
    <row r="136" spans="3:12">
      <c r="C136" s="41"/>
      <c r="D136" s="31" t="str">
        <f>IF(E136="","",Customer!E$7)</f>
        <v/>
      </c>
      <c r="E136" s="34"/>
      <c r="F136" s="57" t="str">
        <f t="shared" si="13"/>
        <v/>
      </c>
      <c r="G136" s="31" t="str">
        <f t="shared" si="11"/>
        <v/>
      </c>
      <c r="H136" s="32" t="str">
        <f t="shared" si="12"/>
        <v/>
      </c>
      <c r="I136" s="33"/>
      <c r="J136" s="58" t="str">
        <f>CONCATENATE(IF(AND(E136&lt;&gt;"",OR(I$9="",J$9="")),VLOOKUP(300,TextID,CODE(Language!$B$4)-64,FALSE),""),IF(AND(E136&lt;&gt;"",I136=""),VLOOKUP(302,TextID,CODE(Language!$B$4)-64,FALSE),""),IF(AND(E136="",I136&lt;&gt;""),VLOOKUP(306,TextID,CODE(Language!$B$4)-64,FALSE),""),IF(AND(E136&lt;&gt;"",E136=E135),VLOOKUP(308,TextID,CODE(Language!$B$4)-64,FALSE),""),IF(AND(E136&lt;&gt;"",LEFT(E136,2)="GV"),VLOOKUP(328,Language!A:F,6,FALSE),""))</f>
        <v/>
      </c>
      <c r="K136" s="41"/>
      <c r="L136" s="71" t="str">
        <f t="shared" si="10"/>
        <v/>
      </c>
    </row>
    <row r="137" spans="3:12">
      <c r="C137" s="41"/>
      <c r="D137" s="31" t="str">
        <f>IF(E137="","",Customer!E$7)</f>
        <v/>
      </c>
      <c r="E137" s="34"/>
      <c r="F137" s="57" t="str">
        <f t="shared" si="13"/>
        <v/>
      </c>
      <c r="G137" s="31" t="str">
        <f t="shared" si="11"/>
        <v/>
      </c>
      <c r="H137" s="32" t="str">
        <f t="shared" si="12"/>
        <v/>
      </c>
      <c r="I137" s="33"/>
      <c r="J137" s="58" t="str">
        <f>CONCATENATE(IF(AND(E137&lt;&gt;"",OR(I$9="",J$9="")),VLOOKUP(300,TextID,CODE(Language!$B$4)-64,FALSE),""),IF(AND(E137&lt;&gt;"",I137=""),VLOOKUP(302,TextID,CODE(Language!$B$4)-64,FALSE),""),IF(AND(E137="",I137&lt;&gt;""),VLOOKUP(306,TextID,CODE(Language!$B$4)-64,FALSE),""),IF(AND(E137&lt;&gt;"",E137=E136),VLOOKUP(308,TextID,CODE(Language!$B$4)-64,FALSE),""),IF(AND(E137&lt;&gt;"",LEFT(E137,2)="GV"),VLOOKUP(328,Language!A:F,6,FALSE),""))</f>
        <v/>
      </c>
      <c r="K137" s="41"/>
      <c r="L137" s="71" t="str">
        <f t="shared" si="10"/>
        <v/>
      </c>
    </row>
    <row r="138" spans="3:12">
      <c r="C138" s="41"/>
      <c r="D138" s="31" t="str">
        <f>IF(E138="","",Customer!E$7)</f>
        <v/>
      </c>
      <c r="E138" s="34"/>
      <c r="F138" s="57" t="str">
        <f t="shared" si="13"/>
        <v/>
      </c>
      <c r="G138" s="31" t="str">
        <f t="shared" si="11"/>
        <v/>
      </c>
      <c r="H138" s="32" t="str">
        <f t="shared" si="12"/>
        <v/>
      </c>
      <c r="I138" s="33"/>
      <c r="J138" s="58" t="str">
        <f>CONCATENATE(IF(AND(E138&lt;&gt;"",OR(I$9="",J$9="")),VLOOKUP(300,TextID,CODE(Language!$B$4)-64,FALSE),""),IF(AND(E138&lt;&gt;"",I138=""),VLOOKUP(302,TextID,CODE(Language!$B$4)-64,FALSE),""),IF(AND(E138="",I138&lt;&gt;""),VLOOKUP(306,TextID,CODE(Language!$B$4)-64,FALSE),""),IF(AND(E138&lt;&gt;"",E138=E137),VLOOKUP(308,TextID,CODE(Language!$B$4)-64,FALSE),""),IF(AND(E138&lt;&gt;"",LEFT(E138,2)="GV"),VLOOKUP(328,Language!A:F,6,FALSE),""))</f>
        <v/>
      </c>
      <c r="K138" s="41"/>
      <c r="L138" s="71" t="str">
        <f t="shared" si="10"/>
        <v/>
      </c>
    </row>
    <row r="139" spans="3:12">
      <c r="C139" s="41"/>
      <c r="D139" s="31" t="str">
        <f>IF(E139="","",Customer!E$7)</f>
        <v/>
      </c>
      <c r="E139" s="34"/>
      <c r="F139" s="57" t="str">
        <f t="shared" si="13"/>
        <v/>
      </c>
      <c r="G139" s="31" t="str">
        <f t="shared" si="11"/>
        <v/>
      </c>
      <c r="H139" s="32" t="str">
        <f t="shared" si="12"/>
        <v/>
      </c>
      <c r="I139" s="33"/>
      <c r="J139" s="58" t="str">
        <f>CONCATENATE(IF(AND(E139&lt;&gt;"",OR(I$9="",J$9="")),VLOOKUP(300,TextID,CODE(Language!$B$4)-64,FALSE),""),IF(AND(E139&lt;&gt;"",I139=""),VLOOKUP(302,TextID,CODE(Language!$B$4)-64,FALSE),""),IF(AND(E139="",I139&lt;&gt;""),VLOOKUP(306,TextID,CODE(Language!$B$4)-64,FALSE),""),IF(AND(E139&lt;&gt;"",E139=E138),VLOOKUP(308,TextID,CODE(Language!$B$4)-64,FALSE),""),IF(AND(E139&lt;&gt;"",LEFT(E139,2)="GV"),VLOOKUP(328,Language!A:F,6,FALSE),""))</f>
        <v/>
      </c>
      <c r="K139" s="41"/>
      <c r="L139" s="71" t="str">
        <f t="shared" si="10"/>
        <v/>
      </c>
    </row>
    <row r="140" spans="3:12">
      <c r="C140" s="41"/>
      <c r="D140" s="31" t="str">
        <f>IF(E140="","",Customer!E$7)</f>
        <v/>
      </c>
      <c r="E140" s="34"/>
      <c r="F140" s="57" t="str">
        <f t="shared" si="13"/>
        <v/>
      </c>
      <c r="G140" s="31" t="str">
        <f t="shared" si="11"/>
        <v/>
      </c>
      <c r="H140" s="32" t="str">
        <f t="shared" si="12"/>
        <v/>
      </c>
      <c r="I140" s="33"/>
      <c r="J140" s="58" t="str">
        <f>CONCATENATE(IF(AND(E140&lt;&gt;"",OR(I$9="",J$9="")),VLOOKUP(300,TextID,CODE(Language!$B$4)-64,FALSE),""),IF(AND(E140&lt;&gt;"",I140=""),VLOOKUP(302,TextID,CODE(Language!$B$4)-64,FALSE),""),IF(AND(E140="",I140&lt;&gt;""),VLOOKUP(306,TextID,CODE(Language!$B$4)-64,FALSE),""),IF(AND(E140&lt;&gt;"",E140=E139),VLOOKUP(308,TextID,CODE(Language!$B$4)-64,FALSE),""),IF(AND(E140&lt;&gt;"",LEFT(E140,2)="GV"),VLOOKUP(328,Language!A:F,6,FALSE),""))</f>
        <v/>
      </c>
      <c r="K140" s="41"/>
      <c r="L140" s="71" t="str">
        <f t="shared" si="10"/>
        <v/>
      </c>
    </row>
    <row r="141" spans="3:12">
      <c r="C141" s="41"/>
      <c r="D141" s="31" t="str">
        <f>IF(E141="","",Customer!E$7)</f>
        <v/>
      </c>
      <c r="E141" s="34"/>
      <c r="F141" s="57" t="str">
        <f t="shared" si="13"/>
        <v/>
      </c>
      <c r="G141" s="31" t="str">
        <f t="shared" ref="G141:G162" si="14">IF($E141="","",VLOOKUP($E141,Material1b,3))</f>
        <v/>
      </c>
      <c r="H141" s="32" t="str">
        <f t="shared" ref="H141:H162" si="15">IF(E141="","",I$9)</f>
        <v/>
      </c>
      <c r="I141" s="33"/>
      <c r="J141" s="58" t="str">
        <f>CONCATENATE(IF(AND(E141&lt;&gt;"",OR(I$9="",J$9="")),VLOOKUP(300,TextID,CODE(Language!$B$4)-64,FALSE),""),IF(AND(E141&lt;&gt;"",I141=""),VLOOKUP(302,TextID,CODE(Language!$B$4)-64,FALSE),""),IF(AND(E141="",I141&lt;&gt;""),VLOOKUP(306,TextID,CODE(Language!$B$4)-64,FALSE),""),IF(AND(E141&lt;&gt;"",E141=E140),VLOOKUP(308,TextID,CODE(Language!$B$4)-64,FALSE),""),IF(AND(E141&lt;&gt;"",LEFT(E141,2)="GV"),VLOOKUP(328,Language!A:F,6,FALSE),""))</f>
        <v/>
      </c>
      <c r="K141" s="41"/>
      <c r="L141" s="71" t="str">
        <f t="shared" si="10"/>
        <v/>
      </c>
    </row>
    <row r="142" spans="3:12">
      <c r="C142" s="41"/>
      <c r="D142" s="31" t="str">
        <f>IF(E142="","",Customer!E$7)</f>
        <v/>
      </c>
      <c r="E142" s="34"/>
      <c r="F142" s="57" t="str">
        <f t="shared" ref="F142:F162" si="16">IF($E142="","",VLOOKUP($E142,Material1b,2))</f>
        <v/>
      </c>
      <c r="G142" s="31" t="str">
        <f t="shared" si="14"/>
        <v/>
      </c>
      <c r="H142" s="32" t="str">
        <f t="shared" si="15"/>
        <v/>
      </c>
      <c r="I142" s="33"/>
      <c r="J142" s="58" t="str">
        <f>CONCATENATE(IF(AND(E142&lt;&gt;"",OR(I$9="",J$9="")),VLOOKUP(300,TextID,CODE(Language!$B$4)-64,FALSE),""),IF(AND(E142&lt;&gt;"",I142=""),VLOOKUP(302,TextID,CODE(Language!$B$4)-64,FALSE),""),IF(AND(E142="",I142&lt;&gt;""),VLOOKUP(306,TextID,CODE(Language!$B$4)-64,FALSE),""),IF(AND(E142&lt;&gt;"",E142=E141),VLOOKUP(308,TextID,CODE(Language!$B$4)-64,FALSE),""),IF(AND(E142&lt;&gt;"",LEFT(E142,2)="GV"),VLOOKUP(328,Language!A:F,6,FALSE),""))</f>
        <v/>
      </c>
      <c r="K142" s="41"/>
      <c r="L142" s="71" t="str">
        <f t="shared" ref="L142:L162" si="17">IF(E142="","",I$6)</f>
        <v/>
      </c>
    </row>
    <row r="143" spans="3:12">
      <c r="C143" s="41"/>
      <c r="D143" s="31" t="str">
        <f>IF(E143="","",Customer!E$7)</f>
        <v/>
      </c>
      <c r="E143" s="34"/>
      <c r="F143" s="57" t="str">
        <f t="shared" si="16"/>
        <v/>
      </c>
      <c r="G143" s="31" t="str">
        <f t="shared" si="14"/>
        <v/>
      </c>
      <c r="H143" s="32" t="str">
        <f t="shared" si="15"/>
        <v/>
      </c>
      <c r="I143" s="33"/>
      <c r="J143" s="58" t="str">
        <f>CONCATENATE(IF(AND(E143&lt;&gt;"",OR(I$9="",J$9="")),VLOOKUP(300,TextID,CODE(Language!$B$4)-64,FALSE),""),IF(AND(E143&lt;&gt;"",I143=""),VLOOKUP(302,TextID,CODE(Language!$B$4)-64,FALSE),""),IF(AND(E143="",I143&lt;&gt;""),VLOOKUP(306,TextID,CODE(Language!$B$4)-64,FALSE),""),IF(AND(E143&lt;&gt;"",E143=E142),VLOOKUP(308,TextID,CODE(Language!$B$4)-64,FALSE),""),IF(AND(E143&lt;&gt;"",LEFT(E143,2)="GV"),VLOOKUP(328,Language!A:F,6,FALSE),""))</f>
        <v/>
      </c>
      <c r="K143" s="41"/>
      <c r="L143" s="71" t="str">
        <f t="shared" si="17"/>
        <v/>
      </c>
    </row>
    <row r="144" spans="3:12">
      <c r="C144" s="41"/>
      <c r="D144" s="31" t="str">
        <f>IF(E144="","",Customer!E$7)</f>
        <v/>
      </c>
      <c r="E144" s="34"/>
      <c r="F144" s="57" t="str">
        <f t="shared" si="16"/>
        <v/>
      </c>
      <c r="G144" s="31" t="str">
        <f t="shared" si="14"/>
        <v/>
      </c>
      <c r="H144" s="32" t="str">
        <f t="shared" si="15"/>
        <v/>
      </c>
      <c r="I144" s="33"/>
      <c r="J144" s="58" t="str">
        <f>CONCATENATE(IF(AND(E144&lt;&gt;"",OR(I$9="",J$9="")),VLOOKUP(300,TextID,CODE(Language!$B$4)-64,FALSE),""),IF(AND(E144&lt;&gt;"",I144=""),VLOOKUP(302,TextID,CODE(Language!$B$4)-64,FALSE),""),IF(AND(E144="",I144&lt;&gt;""),VLOOKUP(306,TextID,CODE(Language!$B$4)-64,FALSE),""),IF(AND(E144&lt;&gt;"",E144=E143),VLOOKUP(308,TextID,CODE(Language!$B$4)-64,FALSE),""),IF(AND(E144&lt;&gt;"",LEFT(E144,2)="GV"),VLOOKUP(328,Language!A:F,6,FALSE),""))</f>
        <v/>
      </c>
      <c r="K144" s="41"/>
      <c r="L144" s="71" t="str">
        <f t="shared" si="17"/>
        <v/>
      </c>
    </row>
    <row r="145" spans="3:12">
      <c r="C145" s="41"/>
      <c r="D145" s="31" t="str">
        <f>IF(E145="","",Customer!E$7)</f>
        <v/>
      </c>
      <c r="E145" s="34"/>
      <c r="F145" s="57" t="str">
        <f t="shared" si="16"/>
        <v/>
      </c>
      <c r="G145" s="31" t="str">
        <f t="shared" si="14"/>
        <v/>
      </c>
      <c r="H145" s="32" t="str">
        <f t="shared" si="15"/>
        <v/>
      </c>
      <c r="I145" s="33"/>
      <c r="J145" s="58" t="str">
        <f>CONCATENATE(IF(AND(E145&lt;&gt;"",OR(I$9="",J$9="")),VLOOKUP(300,TextID,CODE(Language!$B$4)-64,FALSE),""),IF(AND(E145&lt;&gt;"",I145=""),VLOOKUP(302,TextID,CODE(Language!$B$4)-64,FALSE),""),IF(AND(E145="",I145&lt;&gt;""),VLOOKUP(306,TextID,CODE(Language!$B$4)-64,FALSE),""),IF(AND(E145&lt;&gt;"",E145=E144),VLOOKUP(308,TextID,CODE(Language!$B$4)-64,FALSE),""),IF(AND(E145&lt;&gt;"",LEFT(E145,2)="GV"),VLOOKUP(328,Language!A:F,6,FALSE),""))</f>
        <v/>
      </c>
      <c r="K145" s="41"/>
      <c r="L145" s="71" t="str">
        <f t="shared" si="17"/>
        <v/>
      </c>
    </row>
    <row r="146" spans="3:12">
      <c r="C146" s="41"/>
      <c r="D146" s="31" t="str">
        <f>IF(E146="","",Customer!E$7)</f>
        <v/>
      </c>
      <c r="E146" s="34"/>
      <c r="F146" s="57" t="str">
        <f t="shared" si="16"/>
        <v/>
      </c>
      <c r="G146" s="31" t="str">
        <f t="shared" si="14"/>
        <v/>
      </c>
      <c r="H146" s="32" t="str">
        <f t="shared" si="15"/>
        <v/>
      </c>
      <c r="I146" s="33"/>
      <c r="J146" s="58" t="str">
        <f>CONCATENATE(IF(AND(E146&lt;&gt;"",OR(I$9="",J$9="")),VLOOKUP(300,TextID,CODE(Language!$B$4)-64,FALSE),""),IF(AND(E146&lt;&gt;"",I146=""),VLOOKUP(302,TextID,CODE(Language!$B$4)-64,FALSE),""),IF(AND(E146="",I146&lt;&gt;""),VLOOKUP(306,TextID,CODE(Language!$B$4)-64,FALSE),""),IF(AND(E146&lt;&gt;"",E146=E145),VLOOKUP(308,TextID,CODE(Language!$B$4)-64,FALSE),""),IF(AND(E146&lt;&gt;"",LEFT(E146,2)="GV"),VLOOKUP(328,Language!A:F,6,FALSE),""))</f>
        <v/>
      </c>
      <c r="K146" s="41"/>
      <c r="L146" s="71" t="str">
        <f t="shared" si="17"/>
        <v/>
      </c>
    </row>
    <row r="147" spans="3:12">
      <c r="C147" s="41"/>
      <c r="D147" s="31" t="str">
        <f>IF(E147="","",Customer!E$7)</f>
        <v/>
      </c>
      <c r="E147" s="34"/>
      <c r="F147" s="57" t="str">
        <f t="shared" si="16"/>
        <v/>
      </c>
      <c r="G147" s="31" t="str">
        <f t="shared" si="14"/>
        <v/>
      </c>
      <c r="H147" s="32" t="str">
        <f t="shared" si="15"/>
        <v/>
      </c>
      <c r="I147" s="33"/>
      <c r="J147" s="58" t="str">
        <f>CONCATENATE(IF(AND(E147&lt;&gt;"",OR(I$9="",J$9="")),VLOOKUP(300,TextID,CODE(Language!$B$4)-64,FALSE),""),IF(AND(E147&lt;&gt;"",I147=""),VLOOKUP(302,TextID,CODE(Language!$B$4)-64,FALSE),""),IF(AND(E147="",I147&lt;&gt;""),VLOOKUP(306,TextID,CODE(Language!$B$4)-64,FALSE),""),IF(AND(E147&lt;&gt;"",E147=E146),VLOOKUP(308,TextID,CODE(Language!$B$4)-64,FALSE),""),IF(AND(E147&lt;&gt;"",LEFT(E147,2)="GV"),VLOOKUP(328,Language!A:F,6,FALSE),""))</f>
        <v/>
      </c>
      <c r="K147" s="41"/>
      <c r="L147" s="71" t="str">
        <f t="shared" si="17"/>
        <v/>
      </c>
    </row>
    <row r="148" spans="3:12">
      <c r="C148" s="41"/>
      <c r="D148" s="31" t="str">
        <f>IF(E148="","",Customer!E$7)</f>
        <v/>
      </c>
      <c r="E148" s="34"/>
      <c r="F148" s="57" t="str">
        <f t="shared" si="16"/>
        <v/>
      </c>
      <c r="G148" s="31" t="str">
        <f t="shared" si="14"/>
        <v/>
      </c>
      <c r="H148" s="32" t="str">
        <f t="shared" si="15"/>
        <v/>
      </c>
      <c r="I148" s="33"/>
      <c r="J148" s="58" t="str">
        <f>CONCATENATE(IF(AND(E148&lt;&gt;"",OR(I$9="",J$9="")),VLOOKUP(300,TextID,CODE(Language!$B$4)-64,FALSE),""),IF(AND(E148&lt;&gt;"",I148=""),VLOOKUP(302,TextID,CODE(Language!$B$4)-64,FALSE),""),IF(AND(E148="",I148&lt;&gt;""),VLOOKUP(306,TextID,CODE(Language!$B$4)-64,FALSE),""),IF(AND(E148&lt;&gt;"",E148=E147),VLOOKUP(308,TextID,CODE(Language!$B$4)-64,FALSE),""),IF(AND(E148&lt;&gt;"",LEFT(E148,2)="GV"),VLOOKUP(328,Language!A:F,6,FALSE),""))</f>
        <v/>
      </c>
      <c r="K148" s="41"/>
      <c r="L148" s="71" t="str">
        <f t="shared" si="17"/>
        <v/>
      </c>
    </row>
    <row r="149" spans="3:12">
      <c r="C149" s="41"/>
      <c r="D149" s="31" t="str">
        <f>IF(E149="","",Customer!E$7)</f>
        <v/>
      </c>
      <c r="E149" s="34"/>
      <c r="F149" s="57" t="str">
        <f t="shared" si="16"/>
        <v/>
      </c>
      <c r="G149" s="31" t="str">
        <f t="shared" si="14"/>
        <v/>
      </c>
      <c r="H149" s="32" t="str">
        <f t="shared" si="15"/>
        <v/>
      </c>
      <c r="I149" s="33"/>
      <c r="J149" s="58" t="str">
        <f>CONCATENATE(IF(AND(E149&lt;&gt;"",OR(I$9="",J$9="")),VLOOKUP(300,TextID,CODE(Language!$B$4)-64,FALSE),""),IF(AND(E149&lt;&gt;"",I149=""),VLOOKUP(302,TextID,CODE(Language!$B$4)-64,FALSE),""),IF(AND(E149="",I149&lt;&gt;""),VLOOKUP(306,TextID,CODE(Language!$B$4)-64,FALSE),""),IF(AND(E149&lt;&gt;"",E149=E148),VLOOKUP(308,TextID,CODE(Language!$B$4)-64,FALSE),""),IF(AND(E149&lt;&gt;"",LEFT(E149,2)="GV"),VLOOKUP(328,Language!A:F,6,FALSE),""))</f>
        <v/>
      </c>
      <c r="K149" s="41"/>
      <c r="L149" s="71" t="str">
        <f t="shared" si="17"/>
        <v/>
      </c>
    </row>
    <row r="150" spans="3:12">
      <c r="C150" s="41"/>
      <c r="D150" s="31" t="str">
        <f>IF(E150="","",Customer!E$7)</f>
        <v/>
      </c>
      <c r="E150" s="34"/>
      <c r="F150" s="57" t="str">
        <f t="shared" si="16"/>
        <v/>
      </c>
      <c r="G150" s="31" t="str">
        <f t="shared" si="14"/>
        <v/>
      </c>
      <c r="H150" s="32" t="str">
        <f t="shared" si="15"/>
        <v/>
      </c>
      <c r="I150" s="33"/>
      <c r="J150" s="58" t="str">
        <f>CONCATENATE(IF(AND(E150&lt;&gt;"",OR(I$9="",J$9="")),VLOOKUP(300,TextID,CODE(Language!$B$4)-64,FALSE),""),IF(AND(E150&lt;&gt;"",I150=""),VLOOKUP(302,TextID,CODE(Language!$B$4)-64,FALSE),""),IF(AND(E150="",I150&lt;&gt;""),VLOOKUP(306,TextID,CODE(Language!$B$4)-64,FALSE),""),IF(AND(E150&lt;&gt;"",E150=E149),VLOOKUP(308,TextID,CODE(Language!$B$4)-64,FALSE),""),IF(AND(E150&lt;&gt;"",LEFT(E150,2)="GV"),VLOOKUP(328,Language!A:F,6,FALSE),""))</f>
        <v/>
      </c>
      <c r="K150" s="41"/>
      <c r="L150" s="71" t="str">
        <f t="shared" si="17"/>
        <v/>
      </c>
    </row>
    <row r="151" spans="3:12">
      <c r="C151" s="41"/>
      <c r="D151" s="31" t="str">
        <f>IF(E151="","",Customer!E$7)</f>
        <v/>
      </c>
      <c r="E151" s="34"/>
      <c r="F151" s="57" t="str">
        <f t="shared" si="16"/>
        <v/>
      </c>
      <c r="G151" s="31" t="str">
        <f t="shared" si="14"/>
        <v/>
      </c>
      <c r="H151" s="32" t="str">
        <f t="shared" si="15"/>
        <v/>
      </c>
      <c r="I151" s="33"/>
      <c r="J151" s="58" t="str">
        <f>CONCATENATE(IF(AND(E151&lt;&gt;"",OR(I$9="",J$9="")),VLOOKUP(300,TextID,CODE(Language!$B$4)-64,FALSE),""),IF(AND(E151&lt;&gt;"",I151=""),VLOOKUP(302,TextID,CODE(Language!$B$4)-64,FALSE),""),IF(AND(E151="",I151&lt;&gt;""),VLOOKUP(306,TextID,CODE(Language!$B$4)-64,FALSE),""),IF(AND(E151&lt;&gt;"",E151=E150),VLOOKUP(308,TextID,CODE(Language!$B$4)-64,FALSE),""),IF(AND(E151&lt;&gt;"",LEFT(E151,2)="GV"),VLOOKUP(328,Language!A:F,6,FALSE),""))</f>
        <v/>
      </c>
      <c r="K151" s="41"/>
      <c r="L151" s="71" t="str">
        <f t="shared" si="17"/>
        <v/>
      </c>
    </row>
    <row r="152" spans="3:12">
      <c r="C152" s="41"/>
      <c r="D152" s="31" t="str">
        <f>IF(E152="","",Customer!E$7)</f>
        <v/>
      </c>
      <c r="E152" s="34"/>
      <c r="F152" s="57" t="str">
        <f t="shared" si="16"/>
        <v/>
      </c>
      <c r="G152" s="31" t="str">
        <f t="shared" si="14"/>
        <v/>
      </c>
      <c r="H152" s="32" t="str">
        <f t="shared" si="15"/>
        <v/>
      </c>
      <c r="I152" s="33"/>
      <c r="J152" s="58" t="str">
        <f>CONCATENATE(IF(AND(E152&lt;&gt;"",OR(I$9="",J$9="")),VLOOKUP(300,TextID,CODE(Language!$B$4)-64,FALSE),""),IF(AND(E152&lt;&gt;"",I152=""),VLOOKUP(302,TextID,CODE(Language!$B$4)-64,FALSE),""),IF(AND(E152="",I152&lt;&gt;""),VLOOKUP(306,TextID,CODE(Language!$B$4)-64,FALSE),""),IF(AND(E152&lt;&gt;"",E152=E151),VLOOKUP(308,TextID,CODE(Language!$B$4)-64,FALSE),""),IF(AND(E152&lt;&gt;"",LEFT(E152,2)="GV"),VLOOKUP(328,Language!A:F,6,FALSE),""))</f>
        <v/>
      </c>
      <c r="K152" s="41"/>
      <c r="L152" s="71" t="str">
        <f t="shared" si="17"/>
        <v/>
      </c>
    </row>
    <row r="153" spans="3:12">
      <c r="C153" s="41"/>
      <c r="D153" s="31" t="str">
        <f>IF(E153="","",Customer!E$7)</f>
        <v/>
      </c>
      <c r="E153" s="34"/>
      <c r="F153" s="57" t="str">
        <f t="shared" si="16"/>
        <v/>
      </c>
      <c r="G153" s="31" t="str">
        <f t="shared" si="14"/>
        <v/>
      </c>
      <c r="H153" s="32" t="str">
        <f t="shared" si="15"/>
        <v/>
      </c>
      <c r="I153" s="33"/>
      <c r="J153" s="58" t="str">
        <f>CONCATENATE(IF(AND(E153&lt;&gt;"",OR(I$9="",J$9="")),VLOOKUP(300,TextID,CODE(Language!$B$4)-64,FALSE),""),IF(AND(E153&lt;&gt;"",I153=""),VLOOKUP(302,TextID,CODE(Language!$B$4)-64,FALSE),""),IF(AND(E153="",I153&lt;&gt;""),VLOOKUP(306,TextID,CODE(Language!$B$4)-64,FALSE),""),IF(AND(E153&lt;&gt;"",E153=E152),VLOOKUP(308,TextID,CODE(Language!$B$4)-64,FALSE),""),IF(AND(E153&lt;&gt;"",LEFT(E153,2)="GV"),VLOOKUP(328,Language!A:F,6,FALSE),""))</f>
        <v/>
      </c>
      <c r="K153" s="41"/>
      <c r="L153" s="71" t="str">
        <f t="shared" si="17"/>
        <v/>
      </c>
    </row>
    <row r="154" spans="3:12">
      <c r="C154" s="41"/>
      <c r="D154" s="31" t="str">
        <f>IF(E154="","",Customer!E$7)</f>
        <v/>
      </c>
      <c r="E154" s="34"/>
      <c r="F154" s="57" t="str">
        <f t="shared" si="16"/>
        <v/>
      </c>
      <c r="G154" s="31" t="str">
        <f t="shared" si="14"/>
        <v/>
      </c>
      <c r="H154" s="32" t="str">
        <f t="shared" si="15"/>
        <v/>
      </c>
      <c r="I154" s="33"/>
      <c r="J154" s="58" t="str">
        <f>CONCATENATE(IF(AND(E154&lt;&gt;"",OR(I$9="",J$9="")),VLOOKUP(300,TextID,CODE(Language!$B$4)-64,FALSE),""),IF(AND(E154&lt;&gt;"",I154=""),VLOOKUP(302,TextID,CODE(Language!$B$4)-64,FALSE),""),IF(AND(E154="",I154&lt;&gt;""),VLOOKUP(306,TextID,CODE(Language!$B$4)-64,FALSE),""),IF(AND(E154&lt;&gt;"",E154=E153),VLOOKUP(308,TextID,CODE(Language!$B$4)-64,FALSE),""),IF(AND(E154&lt;&gt;"",LEFT(E154,2)="GV"),VLOOKUP(328,Language!A:F,6,FALSE),""))</f>
        <v/>
      </c>
      <c r="K154" s="41"/>
      <c r="L154" s="71" t="str">
        <f t="shared" si="17"/>
        <v/>
      </c>
    </row>
    <row r="155" spans="3:12">
      <c r="C155" s="41"/>
      <c r="D155" s="31" t="str">
        <f>IF(E155="","",Customer!E$7)</f>
        <v/>
      </c>
      <c r="E155" s="34"/>
      <c r="F155" s="57" t="str">
        <f t="shared" si="16"/>
        <v/>
      </c>
      <c r="G155" s="31" t="str">
        <f t="shared" si="14"/>
        <v/>
      </c>
      <c r="H155" s="32" t="str">
        <f t="shared" si="15"/>
        <v/>
      </c>
      <c r="I155" s="33"/>
      <c r="J155" s="58" t="str">
        <f>CONCATENATE(IF(AND(E155&lt;&gt;"",OR(I$9="",J$9="")),VLOOKUP(300,TextID,CODE(Language!$B$4)-64,FALSE),""),IF(AND(E155&lt;&gt;"",I155=""),VLOOKUP(302,TextID,CODE(Language!$B$4)-64,FALSE),""),IF(AND(E155="",I155&lt;&gt;""),VLOOKUP(306,TextID,CODE(Language!$B$4)-64,FALSE),""),IF(AND(E155&lt;&gt;"",E155=E154),VLOOKUP(308,TextID,CODE(Language!$B$4)-64,FALSE),""),IF(AND(E155&lt;&gt;"",LEFT(E155,2)="GV"),VLOOKUP(328,Language!A:F,6,FALSE),""))</f>
        <v/>
      </c>
      <c r="K155" s="41"/>
      <c r="L155" s="71" t="str">
        <f t="shared" si="17"/>
        <v/>
      </c>
    </row>
    <row r="156" spans="3:12">
      <c r="C156" s="41"/>
      <c r="D156" s="31" t="str">
        <f>IF(E156="","",Customer!E$7)</f>
        <v/>
      </c>
      <c r="E156" s="34"/>
      <c r="F156" s="57" t="str">
        <f t="shared" si="16"/>
        <v/>
      </c>
      <c r="G156" s="31" t="str">
        <f t="shared" si="14"/>
        <v/>
      </c>
      <c r="H156" s="32" t="str">
        <f t="shared" si="15"/>
        <v/>
      </c>
      <c r="I156" s="33"/>
      <c r="J156" s="58" t="str">
        <f>CONCATENATE(IF(AND(E156&lt;&gt;"",OR(I$9="",J$9="")),VLOOKUP(300,TextID,CODE(Language!$B$4)-64,FALSE),""),IF(AND(E156&lt;&gt;"",I156=""),VLOOKUP(302,TextID,CODE(Language!$B$4)-64,FALSE),""),IF(AND(E156="",I156&lt;&gt;""),VLOOKUP(306,TextID,CODE(Language!$B$4)-64,FALSE),""),IF(AND(E156&lt;&gt;"",E156=E155),VLOOKUP(308,TextID,CODE(Language!$B$4)-64,FALSE),""),IF(AND(E156&lt;&gt;"",LEFT(E156,2)="GV"),VLOOKUP(328,Language!A:F,6,FALSE),""))</f>
        <v/>
      </c>
      <c r="K156" s="41"/>
      <c r="L156" s="71" t="str">
        <f t="shared" si="17"/>
        <v/>
      </c>
    </row>
    <row r="157" spans="3:12">
      <c r="C157" s="41"/>
      <c r="D157" s="31" t="str">
        <f>IF(E157="","",Customer!E$7)</f>
        <v/>
      </c>
      <c r="E157" s="34"/>
      <c r="F157" s="57" t="str">
        <f t="shared" si="16"/>
        <v/>
      </c>
      <c r="G157" s="31" t="str">
        <f t="shared" si="14"/>
        <v/>
      </c>
      <c r="H157" s="32" t="str">
        <f t="shared" si="15"/>
        <v/>
      </c>
      <c r="I157" s="33"/>
      <c r="J157" s="58" t="str">
        <f>CONCATENATE(IF(AND(E157&lt;&gt;"",OR(I$9="",J$9="")),VLOOKUP(300,TextID,CODE(Language!$B$4)-64,FALSE),""),IF(AND(E157&lt;&gt;"",I157=""),VLOOKUP(302,TextID,CODE(Language!$B$4)-64,FALSE),""),IF(AND(E157="",I157&lt;&gt;""),VLOOKUP(306,TextID,CODE(Language!$B$4)-64,FALSE),""),IF(AND(E157&lt;&gt;"",E157=E156),VLOOKUP(308,TextID,CODE(Language!$B$4)-64,FALSE),""),IF(AND(E157&lt;&gt;"",LEFT(E157,2)="GV"),VLOOKUP(328,Language!A:F,6,FALSE),""))</f>
        <v/>
      </c>
      <c r="K157" s="41"/>
      <c r="L157" s="71" t="str">
        <f t="shared" si="17"/>
        <v/>
      </c>
    </row>
    <row r="158" spans="3:12">
      <c r="C158" s="41"/>
      <c r="D158" s="31" t="str">
        <f>IF(E158="","",Customer!E$7)</f>
        <v/>
      </c>
      <c r="E158" s="34"/>
      <c r="F158" s="57" t="str">
        <f t="shared" si="16"/>
        <v/>
      </c>
      <c r="G158" s="31" t="str">
        <f t="shared" si="14"/>
        <v/>
      </c>
      <c r="H158" s="32" t="str">
        <f t="shared" si="15"/>
        <v/>
      </c>
      <c r="I158" s="33"/>
      <c r="J158" s="58" t="str">
        <f>CONCATENATE(IF(AND(E158&lt;&gt;"",OR(I$9="",J$9="")),VLOOKUP(300,TextID,CODE(Language!$B$4)-64,FALSE),""),IF(AND(E158&lt;&gt;"",I158=""),VLOOKUP(302,TextID,CODE(Language!$B$4)-64,FALSE),""),IF(AND(E158="",I158&lt;&gt;""),VLOOKUP(306,TextID,CODE(Language!$B$4)-64,FALSE),""),IF(AND(E158&lt;&gt;"",E158=E157),VLOOKUP(308,TextID,CODE(Language!$B$4)-64,FALSE),""),IF(AND(E158&lt;&gt;"",LEFT(E158,2)="GV"),VLOOKUP(328,Language!A:F,6,FALSE),""))</f>
        <v/>
      </c>
      <c r="K158" s="41"/>
      <c r="L158" s="71" t="str">
        <f t="shared" si="17"/>
        <v/>
      </c>
    </row>
    <row r="159" spans="3:12">
      <c r="C159" s="41"/>
      <c r="D159" s="31" t="str">
        <f>IF(E159="","",Customer!E$7)</f>
        <v/>
      </c>
      <c r="E159" s="34"/>
      <c r="F159" s="57" t="str">
        <f t="shared" si="16"/>
        <v/>
      </c>
      <c r="G159" s="31" t="str">
        <f t="shared" si="14"/>
        <v/>
      </c>
      <c r="H159" s="32" t="str">
        <f t="shared" si="15"/>
        <v/>
      </c>
      <c r="I159" s="33"/>
      <c r="J159" s="58" t="str">
        <f>CONCATENATE(IF(AND(E159&lt;&gt;"",OR(I$9="",J$9="")),VLOOKUP(300,TextID,CODE(Language!$B$4)-64,FALSE),""),IF(AND(E159&lt;&gt;"",I159=""),VLOOKUP(302,TextID,CODE(Language!$B$4)-64,FALSE),""),IF(AND(E159="",I159&lt;&gt;""),VLOOKUP(306,TextID,CODE(Language!$B$4)-64,FALSE),""),IF(AND(E159&lt;&gt;"",E159=E158),VLOOKUP(308,TextID,CODE(Language!$B$4)-64,FALSE),""),IF(AND(E159&lt;&gt;"",LEFT(E159,2)="GV"),VLOOKUP(328,Language!A:F,6,FALSE),""))</f>
        <v/>
      </c>
      <c r="K159" s="41"/>
      <c r="L159" s="71" t="str">
        <f t="shared" si="17"/>
        <v/>
      </c>
    </row>
    <row r="160" spans="3:12">
      <c r="C160" s="41"/>
      <c r="D160" s="31" t="str">
        <f>IF(E160="","",Customer!E$7)</f>
        <v/>
      </c>
      <c r="E160" s="34"/>
      <c r="F160" s="57" t="str">
        <f t="shared" si="16"/>
        <v/>
      </c>
      <c r="G160" s="31" t="str">
        <f t="shared" si="14"/>
        <v/>
      </c>
      <c r="H160" s="32" t="str">
        <f t="shared" si="15"/>
        <v/>
      </c>
      <c r="I160" s="33"/>
      <c r="J160" s="58" t="str">
        <f>CONCATENATE(IF(AND(E160&lt;&gt;"",OR(I$9="",J$9="")),VLOOKUP(300,TextID,CODE(Language!$B$4)-64,FALSE),""),IF(AND(E160&lt;&gt;"",I160=""),VLOOKUP(302,TextID,CODE(Language!$B$4)-64,FALSE),""),IF(AND(E160="",I160&lt;&gt;""),VLOOKUP(306,TextID,CODE(Language!$B$4)-64,FALSE),""),IF(AND(E160&lt;&gt;"",E160=E159),VLOOKUP(308,TextID,CODE(Language!$B$4)-64,FALSE),""),IF(AND(E160&lt;&gt;"",LEFT(E160,2)="GV"),VLOOKUP(328,Language!A:F,6,FALSE),""))</f>
        <v/>
      </c>
      <c r="K160" s="41"/>
      <c r="L160" s="71" t="str">
        <f t="shared" si="17"/>
        <v/>
      </c>
    </row>
    <row r="161" spans="3:12">
      <c r="C161" s="41"/>
      <c r="D161" s="31" t="str">
        <f>IF(E161="","",Customer!E$7)</f>
        <v/>
      </c>
      <c r="E161" s="34"/>
      <c r="F161" s="57" t="str">
        <f t="shared" si="16"/>
        <v/>
      </c>
      <c r="G161" s="31" t="str">
        <f t="shared" si="14"/>
        <v/>
      </c>
      <c r="H161" s="32" t="str">
        <f t="shared" si="15"/>
        <v/>
      </c>
      <c r="I161" s="33"/>
      <c r="J161" s="58" t="str">
        <f>CONCATENATE(IF(AND(E161&lt;&gt;"",OR(I$9="",J$9="")),VLOOKUP(300,TextID,CODE(Language!$B$4)-64,FALSE),""),IF(AND(E161&lt;&gt;"",I161=""),VLOOKUP(302,TextID,CODE(Language!$B$4)-64,FALSE),""),IF(AND(E161="",I161&lt;&gt;""),VLOOKUP(306,TextID,CODE(Language!$B$4)-64,FALSE),""),IF(AND(E161&lt;&gt;"",E161=E160),VLOOKUP(308,TextID,CODE(Language!$B$4)-64,FALSE),""),IF(AND(E161&lt;&gt;"",LEFT(E161,2)="GV"),VLOOKUP(328,Language!A:F,6,FALSE),""))</f>
        <v/>
      </c>
      <c r="K161" s="41"/>
      <c r="L161" s="71" t="str">
        <f t="shared" si="17"/>
        <v/>
      </c>
    </row>
    <row r="162" spans="3:12">
      <c r="C162" s="41"/>
      <c r="D162" s="31" t="str">
        <f>IF(E162="","",Customer!E$7)</f>
        <v/>
      </c>
      <c r="E162" s="34"/>
      <c r="F162" s="57" t="str">
        <f t="shared" si="16"/>
        <v/>
      </c>
      <c r="G162" s="31" t="str">
        <f t="shared" si="14"/>
        <v/>
      </c>
      <c r="H162" s="32" t="str">
        <f t="shared" si="15"/>
        <v/>
      </c>
      <c r="I162" s="33"/>
      <c r="J162" s="58" t="str">
        <f>CONCATENATE(IF(AND(E162&lt;&gt;"",OR(I$9="",J$9="")),VLOOKUP(300,TextID,CODE(Language!$B$4)-64,FALSE),""),IF(AND(E162&lt;&gt;"",I162=""),VLOOKUP(302,TextID,CODE(Language!$B$4)-64,FALSE),""),IF(AND(E162="",I162&lt;&gt;""),VLOOKUP(306,TextID,CODE(Language!$B$4)-64,FALSE),""),IF(AND(E162&lt;&gt;"",E162=E161),VLOOKUP(308,TextID,CODE(Language!$B$4)-64,FALSE),""),IF(AND(E162&lt;&gt;"",LEFT(E162,2)="GV"),VLOOKUP(328,Language!A:F,6,FALSE),""))</f>
        <v/>
      </c>
      <c r="K162" s="41"/>
      <c r="L162" s="71" t="str">
        <f t="shared" si="17"/>
        <v/>
      </c>
    </row>
    <row r="163" spans="3:12">
      <c r="C163" s="41"/>
      <c r="D163" s="25"/>
      <c r="E163" s="41"/>
      <c r="F163" s="41"/>
      <c r="G163" s="41"/>
      <c r="H163" s="50"/>
      <c r="I163" s="41"/>
      <c r="J163" s="41"/>
      <c r="K163" s="41"/>
      <c r="L163" s="70"/>
    </row>
    <row r="164" spans="3:12" ht="2.1" customHeight="1">
      <c r="C164" s="1"/>
      <c r="D164" s="1"/>
      <c r="E164" s="36"/>
      <c r="F164" s="36"/>
      <c r="G164" s="36"/>
      <c r="H164" s="37"/>
      <c r="I164" s="36"/>
      <c r="J164" s="36"/>
      <c r="K164" s="1"/>
    </row>
    <row r="165" spans="3:12">
      <c r="E165" s="55"/>
      <c r="F165" s="55"/>
      <c r="G165" s="55"/>
      <c r="H165" s="56"/>
      <c r="I165" s="55"/>
      <c r="J165" s="55"/>
    </row>
    <row r="166" spans="3:12" hidden="1">
      <c r="E166" s="55"/>
      <c r="F166" s="55"/>
      <c r="G166" s="55"/>
      <c r="H166" s="56"/>
      <c r="I166" s="55"/>
      <c r="J166" s="55"/>
    </row>
    <row r="167" spans="3:12" hidden="1">
      <c r="E167" s="55"/>
      <c r="F167" s="55"/>
      <c r="G167" s="55"/>
      <c r="H167" s="56"/>
      <c r="I167" s="55"/>
      <c r="J167" s="55"/>
    </row>
    <row r="168" spans="3:12" hidden="1">
      <c r="E168" s="55"/>
      <c r="F168" s="55"/>
      <c r="G168" s="55"/>
      <c r="H168" s="56"/>
      <c r="I168" s="55"/>
      <c r="J168" s="55"/>
    </row>
    <row r="169" spans="3:12" hidden="1">
      <c r="E169" s="55"/>
      <c r="F169" s="55"/>
      <c r="G169" s="55"/>
      <c r="H169" s="56"/>
      <c r="I169" s="55"/>
      <c r="J169" s="55"/>
    </row>
    <row r="170" spans="3:12" hidden="1">
      <c r="E170" s="55"/>
      <c r="F170" s="55"/>
      <c r="G170" s="55"/>
      <c r="H170" s="56"/>
      <c r="I170" s="55"/>
      <c r="J170" s="55"/>
    </row>
    <row r="171" spans="3:12" hidden="1">
      <c r="E171" s="55"/>
      <c r="F171" s="55"/>
      <c r="G171" s="55"/>
      <c r="H171" s="56"/>
      <c r="I171" s="55"/>
      <c r="J171" s="55"/>
    </row>
    <row r="172" spans="3:12" hidden="1">
      <c r="E172" s="55"/>
      <c r="F172" s="55"/>
      <c r="G172" s="55"/>
      <c r="H172" s="56"/>
      <c r="I172" s="55"/>
      <c r="J172" s="55"/>
    </row>
    <row r="173" spans="3:12" hidden="1">
      <c r="E173" s="55"/>
      <c r="F173" s="55"/>
      <c r="G173" s="55"/>
      <c r="H173" s="56"/>
      <c r="I173" s="55"/>
      <c r="J173" s="55"/>
    </row>
    <row r="174" spans="3:12" hidden="1">
      <c r="E174" s="55"/>
      <c r="F174" s="55"/>
      <c r="G174" s="55"/>
      <c r="H174" s="56"/>
      <c r="I174" s="55"/>
      <c r="J174" s="55"/>
    </row>
    <row r="175" spans="3:12" hidden="1">
      <c r="E175" s="55"/>
      <c r="F175" s="55"/>
      <c r="G175" s="55"/>
      <c r="H175" s="56"/>
      <c r="I175" s="55"/>
      <c r="J175" s="55"/>
    </row>
    <row r="176" spans="3:12" hidden="1">
      <c r="E176" s="55"/>
      <c r="F176" s="55"/>
      <c r="G176" s="55"/>
      <c r="H176" s="56"/>
      <c r="I176" s="55"/>
      <c r="J176" s="55"/>
    </row>
    <row r="177" spans="5:10" hidden="1">
      <c r="E177" s="55"/>
      <c r="F177" s="55"/>
      <c r="G177" s="55"/>
      <c r="H177" s="56"/>
      <c r="I177" s="55"/>
      <c r="J177" s="55"/>
    </row>
    <row r="178" spans="5:10" hidden="1">
      <c r="E178" s="55"/>
      <c r="F178" s="55"/>
      <c r="G178" s="55"/>
      <c r="H178" s="56"/>
      <c r="I178" s="55"/>
      <c r="J178" s="55"/>
    </row>
    <row r="179" spans="5:10" hidden="1">
      <c r="E179" s="55"/>
      <c r="F179" s="55"/>
      <c r="G179" s="55"/>
      <c r="H179" s="56"/>
      <c r="I179" s="55"/>
      <c r="J179" s="55"/>
    </row>
    <row r="180" spans="5:10" hidden="1">
      <c r="E180" s="55"/>
      <c r="F180" s="55"/>
      <c r="G180" s="55"/>
      <c r="H180" s="56"/>
      <c r="I180" s="55"/>
      <c r="J180" s="55"/>
    </row>
    <row r="181" spans="5:10" hidden="1">
      <c r="E181" s="55"/>
      <c r="F181" s="55"/>
      <c r="G181" s="55"/>
      <c r="H181" s="56"/>
      <c r="I181" s="55"/>
      <c r="J181" s="55"/>
    </row>
    <row r="182" spans="5:10" hidden="1">
      <c r="E182" s="55"/>
      <c r="F182" s="55"/>
      <c r="G182" s="55"/>
      <c r="H182" s="56"/>
      <c r="I182" s="55"/>
      <c r="J182" s="55"/>
    </row>
    <row r="183" spans="5:10" hidden="1">
      <c r="E183" s="55"/>
      <c r="F183" s="55"/>
      <c r="G183" s="55"/>
      <c r="H183" s="56"/>
      <c r="I183" s="55"/>
      <c r="J183" s="55"/>
    </row>
    <row r="184" spans="5:10" hidden="1">
      <c r="E184" s="55"/>
      <c r="F184" s="55"/>
      <c r="G184" s="55"/>
      <c r="H184" s="56"/>
      <c r="I184" s="55"/>
      <c r="J184" s="55"/>
    </row>
    <row r="185" spans="5:10" hidden="1">
      <c r="E185" s="55"/>
      <c r="F185" s="55"/>
      <c r="G185" s="55"/>
      <c r="H185" s="56"/>
      <c r="I185" s="55"/>
      <c r="J185" s="55"/>
    </row>
    <row r="186" spans="5:10" hidden="1">
      <c r="E186" s="55"/>
      <c r="F186" s="55"/>
      <c r="G186" s="55"/>
      <c r="H186" s="56"/>
      <c r="I186" s="55"/>
      <c r="J186" s="55"/>
    </row>
    <row r="187" spans="5:10" hidden="1">
      <c r="E187" s="55"/>
      <c r="F187" s="55"/>
      <c r="G187" s="55"/>
      <c r="H187" s="56"/>
      <c r="I187" s="55"/>
      <c r="J187" s="55"/>
    </row>
    <row r="188" spans="5:10" hidden="1">
      <c r="E188" s="55"/>
      <c r="F188" s="55"/>
      <c r="G188" s="55"/>
      <c r="H188" s="56"/>
      <c r="I188" s="55"/>
      <c r="J188" s="55"/>
    </row>
    <row r="189" spans="5:10" hidden="1">
      <c r="E189" s="55"/>
      <c r="F189" s="55"/>
      <c r="G189" s="55"/>
      <c r="H189" s="56"/>
      <c r="I189" s="55"/>
      <c r="J189" s="55"/>
    </row>
    <row r="190" spans="5:10" hidden="1">
      <c r="E190" s="55"/>
      <c r="F190" s="55"/>
      <c r="G190" s="55"/>
      <c r="H190" s="56"/>
      <c r="I190" s="55"/>
      <c r="J190" s="55"/>
    </row>
    <row r="191" spans="5:10" hidden="1">
      <c r="E191" s="55"/>
      <c r="F191" s="55"/>
      <c r="G191" s="55"/>
      <c r="H191" s="56"/>
      <c r="I191" s="55"/>
      <c r="J191" s="55"/>
    </row>
    <row r="192" spans="5:10" hidden="1">
      <c r="E192" s="55"/>
      <c r="F192" s="55"/>
      <c r="G192" s="55"/>
      <c r="H192" s="56"/>
      <c r="I192" s="55"/>
      <c r="J192" s="55"/>
    </row>
    <row r="193" spans="5:10" hidden="1">
      <c r="E193" s="55"/>
      <c r="F193" s="55"/>
      <c r="G193" s="55"/>
      <c r="H193" s="56"/>
      <c r="I193" s="55"/>
      <c r="J193" s="55"/>
    </row>
    <row r="194" spans="5:10" hidden="1">
      <c r="E194" s="55"/>
      <c r="F194" s="55"/>
      <c r="G194" s="55"/>
      <c r="H194" s="56"/>
      <c r="I194" s="55"/>
      <c r="J194" s="55"/>
    </row>
    <row r="195" spans="5:10" hidden="1">
      <c r="E195" s="55"/>
      <c r="F195" s="55"/>
      <c r="G195" s="55"/>
      <c r="H195" s="56"/>
      <c r="I195" s="55"/>
      <c r="J195" s="55"/>
    </row>
    <row r="196" spans="5:10" hidden="1">
      <c r="E196" s="55"/>
      <c r="F196" s="55"/>
      <c r="G196" s="55"/>
      <c r="H196" s="56"/>
      <c r="I196" s="55"/>
      <c r="J196" s="55"/>
    </row>
    <row r="197" spans="5:10" hidden="1">
      <c r="E197" s="55"/>
      <c r="F197" s="55"/>
      <c r="G197" s="55"/>
      <c r="H197" s="56"/>
      <c r="I197" s="55"/>
      <c r="J197" s="55"/>
    </row>
    <row r="198" spans="5:10" hidden="1">
      <c r="E198" s="55"/>
      <c r="F198" s="55"/>
      <c r="G198" s="55"/>
      <c r="H198" s="56"/>
      <c r="I198" s="55"/>
      <c r="J198" s="55"/>
    </row>
    <row r="199" spans="5:10" hidden="1">
      <c r="E199" s="55"/>
      <c r="F199" s="55"/>
      <c r="G199" s="55"/>
      <c r="H199" s="56"/>
      <c r="I199" s="55"/>
      <c r="J199" s="55"/>
    </row>
    <row r="200" spans="5:10" hidden="1">
      <c r="E200" s="55"/>
      <c r="F200" s="55"/>
      <c r="G200" s="55"/>
      <c r="H200" s="56"/>
      <c r="I200" s="55"/>
      <c r="J200" s="55"/>
    </row>
    <row r="201" spans="5:10" hidden="1">
      <c r="E201" s="55"/>
      <c r="F201" s="55"/>
      <c r="G201" s="55"/>
      <c r="H201" s="56"/>
      <c r="I201" s="55"/>
      <c r="J201" s="55"/>
    </row>
    <row r="202" spans="5:10" hidden="1">
      <c r="E202" s="55"/>
      <c r="F202" s="55"/>
      <c r="G202" s="55"/>
      <c r="H202" s="56"/>
      <c r="I202" s="55"/>
      <c r="J202" s="55"/>
    </row>
    <row r="203" spans="5:10" hidden="1">
      <c r="E203" s="55"/>
      <c r="F203" s="55"/>
      <c r="G203" s="55"/>
      <c r="H203" s="56"/>
      <c r="I203" s="55"/>
      <c r="J203" s="55"/>
    </row>
    <row r="204" spans="5:10" hidden="1">
      <c r="E204" s="55"/>
      <c r="F204" s="55"/>
      <c r="G204" s="55"/>
      <c r="H204" s="56"/>
      <c r="I204" s="55"/>
      <c r="J204" s="55"/>
    </row>
    <row r="205" spans="5:10" hidden="1">
      <c r="E205" s="55"/>
      <c r="F205" s="55"/>
      <c r="G205" s="55"/>
      <c r="H205" s="56"/>
      <c r="I205" s="55"/>
      <c r="J205" s="55"/>
    </row>
    <row r="206" spans="5:10" hidden="1">
      <c r="E206" s="55"/>
      <c r="F206" s="55"/>
      <c r="G206" s="55"/>
      <c r="H206" s="56"/>
      <c r="I206" s="55"/>
      <c r="J206" s="55"/>
    </row>
    <row r="207" spans="5:10" hidden="1">
      <c r="E207" s="55"/>
      <c r="F207" s="55"/>
      <c r="G207" s="55"/>
      <c r="H207" s="56"/>
      <c r="I207" s="55"/>
      <c r="J207" s="55"/>
    </row>
    <row r="208" spans="5:10" hidden="1">
      <c r="E208" s="55"/>
      <c r="F208" s="55"/>
      <c r="G208" s="55"/>
      <c r="H208" s="56"/>
      <c r="I208" s="55"/>
      <c r="J208" s="55"/>
    </row>
    <row r="209" spans="5:10" hidden="1">
      <c r="E209" s="55"/>
      <c r="F209" s="55"/>
      <c r="G209" s="55"/>
      <c r="H209" s="56"/>
      <c r="I209" s="55"/>
      <c r="J209" s="55"/>
    </row>
    <row r="210" spans="5:10" hidden="1">
      <c r="E210" s="55"/>
      <c r="F210" s="55"/>
      <c r="G210" s="55"/>
      <c r="H210" s="56"/>
      <c r="I210" s="55"/>
      <c r="J210" s="55"/>
    </row>
    <row r="211" spans="5:10" hidden="1">
      <c r="E211" s="55"/>
      <c r="F211" s="55"/>
      <c r="G211" s="55"/>
      <c r="H211" s="56"/>
      <c r="I211" s="55"/>
      <c r="J211" s="55"/>
    </row>
    <row r="212" spans="5:10" hidden="1">
      <c r="E212" s="55"/>
      <c r="F212" s="55"/>
      <c r="G212" s="55"/>
      <c r="H212" s="56"/>
      <c r="I212" s="55"/>
      <c r="J212" s="55"/>
    </row>
    <row r="213" spans="5:10" hidden="1">
      <c r="E213" s="55"/>
      <c r="F213" s="55"/>
      <c r="G213" s="55"/>
      <c r="H213" s="56"/>
      <c r="I213" s="55"/>
      <c r="J213" s="55"/>
    </row>
    <row r="214" spans="5:10" hidden="1">
      <c r="E214" s="55"/>
      <c r="F214" s="55"/>
      <c r="G214" s="55"/>
      <c r="H214" s="56"/>
      <c r="I214" s="55"/>
      <c r="J214" s="55"/>
    </row>
    <row r="215" spans="5:10" hidden="1">
      <c r="E215" s="55"/>
      <c r="F215" s="55"/>
      <c r="G215" s="55"/>
      <c r="H215" s="56"/>
      <c r="I215" s="55"/>
      <c r="J215" s="55"/>
    </row>
    <row r="216" spans="5:10" hidden="1">
      <c r="E216" s="55"/>
      <c r="F216" s="55"/>
      <c r="G216" s="55"/>
      <c r="H216" s="56"/>
      <c r="I216" s="55"/>
      <c r="J216" s="55"/>
    </row>
    <row r="217" spans="5:10" hidden="1">
      <c r="E217" s="55"/>
      <c r="F217" s="55"/>
      <c r="G217" s="55"/>
      <c r="H217" s="56"/>
      <c r="I217" s="55"/>
      <c r="J217" s="55"/>
    </row>
    <row r="218" spans="5:10" hidden="1">
      <c r="E218" s="55"/>
      <c r="F218" s="55"/>
      <c r="G218" s="55"/>
      <c r="H218" s="56"/>
      <c r="I218" s="55"/>
      <c r="J218" s="55"/>
    </row>
    <row r="219" spans="5:10" hidden="1">
      <c r="E219" s="55"/>
      <c r="F219" s="55"/>
      <c r="G219" s="55"/>
      <c r="H219" s="56"/>
      <c r="I219" s="55"/>
      <c r="J219" s="55"/>
    </row>
    <row r="220" spans="5:10" hidden="1">
      <c r="E220" s="55"/>
      <c r="F220" s="55"/>
      <c r="G220" s="55"/>
      <c r="H220" s="56"/>
      <c r="I220" s="55"/>
      <c r="J220" s="55"/>
    </row>
    <row r="221" spans="5:10" hidden="1">
      <c r="E221" s="55"/>
      <c r="F221" s="55"/>
      <c r="G221" s="55"/>
      <c r="H221" s="56"/>
      <c r="I221" s="55"/>
      <c r="J221" s="55"/>
    </row>
    <row r="222" spans="5:10" hidden="1">
      <c r="E222" s="55"/>
      <c r="F222" s="55"/>
      <c r="G222" s="55"/>
      <c r="H222" s="56"/>
      <c r="I222" s="55"/>
      <c r="J222" s="55"/>
    </row>
    <row r="223" spans="5:10" hidden="1">
      <c r="E223" s="55"/>
      <c r="F223" s="55"/>
      <c r="G223" s="55"/>
      <c r="H223" s="56"/>
      <c r="I223" s="55"/>
      <c r="J223" s="55"/>
    </row>
    <row r="224" spans="5:10" hidden="1">
      <c r="E224" s="55"/>
      <c r="F224" s="55"/>
      <c r="G224" s="55"/>
      <c r="H224" s="56"/>
      <c r="I224" s="55"/>
      <c r="J224" s="55"/>
    </row>
    <row r="225" spans="5:10" hidden="1">
      <c r="E225" s="55"/>
      <c r="F225" s="55"/>
      <c r="G225" s="55"/>
      <c r="H225" s="56"/>
      <c r="I225" s="55"/>
      <c r="J225" s="55"/>
    </row>
    <row r="226" spans="5:10" hidden="1">
      <c r="E226" s="55"/>
      <c r="F226" s="55"/>
      <c r="G226" s="55"/>
      <c r="H226" s="56"/>
      <c r="I226" s="55"/>
      <c r="J226" s="55"/>
    </row>
    <row r="227" spans="5:10" hidden="1">
      <c r="E227" s="55"/>
      <c r="F227" s="55"/>
      <c r="G227" s="55"/>
      <c r="H227" s="56"/>
      <c r="I227" s="55"/>
      <c r="J227" s="55"/>
    </row>
    <row r="228" spans="5:10"/>
  </sheetData>
  <sheetProtection selectLockedCells="1"/>
  <dataConsolidate/>
  <phoneticPr fontId="7" type="noConversion"/>
  <dataValidations count="7">
    <dataValidation type="date" operator="greaterThan" allowBlank="1" showInputMessage="1" showErrorMessage="1" error="Please enter a valid date" sqref="I10" xr:uid="{00000000-0002-0000-0A00-000000000000}">
      <formula1>37256</formula1>
    </dataValidation>
    <dataValidation operator="greaterThan" allowBlank="1" showInputMessage="1" showErrorMessage="1" sqref="A11:XFD11" xr:uid="{00000000-0002-0000-0A00-000001000000}"/>
    <dataValidation type="list" allowBlank="1" showInputMessage="1" showErrorMessage="1" error="Bitte geben Sie einen gültigen Wert ein" sqref="I7" xr:uid="{00000000-0002-0000-0A00-000002000000}">
      <formula1>ReportPeriod1a</formula1>
    </dataValidation>
    <dataValidation type="list" allowBlank="1" showDropDown="1" showInputMessage="1" showErrorMessage="1" error="Bitte geben Sie einen gültigen Wert ein. (Die Meldevorlage ist ausschließlich für das Jahr 2026 gültig.)" sqref="I8" xr:uid="{00000000-0002-0000-0A00-000003000000}">
      <formula1>ReportYear</formula1>
    </dataValidation>
    <dataValidation type="whole" allowBlank="1" showInputMessage="1" showErrorMessage="1" error="Bitte geben Sie einen gültigen Wert ein" sqref="I14:I162" xr:uid="{00000000-0002-0000-0A00-000004000000}">
      <formula1>1</formula1>
      <formula2>9999999999</formula2>
    </dataValidation>
    <dataValidation type="list" allowBlank="1" showInputMessage="1" showErrorMessage="1" error="Bitte wählen Sie eine Artikelnummer aus der Liste. " sqref="E14:E162" xr:uid="{00000000-0002-0000-0A00-000005000000}">
      <formula1>Material1a</formula1>
    </dataValidation>
    <dataValidation type="list" allowBlank="1" showInputMessage="1" showErrorMessage="1" sqref="I6" xr:uid="{00000000-0002-0000-0A00-000006000000}">
      <formula1>Zähldatum</formula1>
    </dataValidation>
  </dataValidations>
  <pageMargins left="0.74803149606299213" right="0.74803149606299213" top="0.98425196850393704" bottom="0.98425196850393704" header="0.51181102362204722" footer="0.51181102362204722"/>
  <pageSetup paperSize="9" scale="70" fitToHeight="0" orientation="portrait" r:id="rId1"/>
  <headerFooter alignWithMargins="0">
    <oddHeader>&amp;LVELUX Deutschland GmbH&amp;RDruckdatum: &amp;D</oddHeader>
    <oddFooter>&amp;L&amp;F&amp;RSeite &amp;P von &amp;N</oddFooter>
  </headerFooter>
  <customProperties>
    <customPr name="_pios_id" r:id="rId2"/>
  </customProperties>
  <drawing r:id="rId3"/>
  <legacyDrawing r:id="rId4"/>
  <controls>
    <mc:AlternateContent xmlns:mc="http://schemas.openxmlformats.org/markup-compatibility/2006">
      <mc:Choice Requires="x14">
        <control shapeId="9242" r:id="rId5" name="Label1">
          <controlPr defaultSize="0" print="0" autoLine="0" r:id="rId6">
            <anchor moveWithCells="1">
              <from>
                <xdr:col>4</xdr:col>
                <xdr:colOff>0</xdr:colOff>
                <xdr:row>11</xdr:row>
                <xdr:rowOff>0</xdr:rowOff>
              </from>
              <to>
                <xdr:col>4</xdr:col>
                <xdr:colOff>1600200</xdr:colOff>
                <xdr:row>11</xdr:row>
                <xdr:rowOff>171450</xdr:rowOff>
              </to>
            </anchor>
          </controlPr>
        </control>
      </mc:Choice>
      <mc:Fallback>
        <control shapeId="9242" r:id="rId5" name="Label1"/>
      </mc:Fallback>
    </mc:AlternateContent>
    <mc:AlternateContent xmlns:mc="http://schemas.openxmlformats.org/markup-compatibility/2006">
      <mc:Choice Requires="x14">
        <control shapeId="9243" r:id="rId7" name="Label2">
          <controlPr defaultSize="0" print="0" autoLine="0" r:id="rId8">
            <anchor moveWithCells="1">
              <from>
                <xdr:col>4</xdr:col>
                <xdr:colOff>0</xdr:colOff>
                <xdr:row>11</xdr:row>
                <xdr:rowOff>0</xdr:rowOff>
              </from>
              <to>
                <xdr:col>4</xdr:col>
                <xdr:colOff>1600200</xdr:colOff>
                <xdr:row>11</xdr:row>
                <xdr:rowOff>171450</xdr:rowOff>
              </to>
            </anchor>
          </controlPr>
        </control>
      </mc:Choice>
      <mc:Fallback>
        <control shapeId="9243" r:id="rId7" name="Label2"/>
      </mc:Fallback>
    </mc:AlternateContent>
    <mc:AlternateContent xmlns:mc="http://schemas.openxmlformats.org/markup-compatibility/2006">
      <mc:Choice Requires="x14">
        <control shapeId="9244" r:id="rId9" name="Label3">
          <controlPr locked="0" defaultSize="0" print="0" autoLine="0" r:id="rId10">
            <anchor moveWithCells="1">
              <from>
                <xdr:col>4</xdr:col>
                <xdr:colOff>0</xdr:colOff>
                <xdr:row>11</xdr:row>
                <xdr:rowOff>0</xdr:rowOff>
              </from>
              <to>
                <xdr:col>4</xdr:col>
                <xdr:colOff>1619250</xdr:colOff>
                <xdr:row>11</xdr:row>
                <xdr:rowOff>171450</xdr:rowOff>
              </to>
            </anchor>
          </controlPr>
        </control>
      </mc:Choice>
      <mc:Fallback>
        <control shapeId="9244" r:id="rId9" name="Label3"/>
      </mc:Fallback>
    </mc:AlternateContent>
    <mc:AlternateContent xmlns:mc="http://schemas.openxmlformats.org/markup-compatibility/2006">
      <mc:Choice Requires="x14">
        <control shapeId="9245" r:id="rId11" name="Label4">
          <controlPr defaultSize="0" print="0" autoLine="0" autoPict="0" r:id="rId12">
            <anchor moveWithCells="1">
              <from>
                <xdr:col>5</xdr:col>
                <xdr:colOff>0</xdr:colOff>
                <xdr:row>11</xdr:row>
                <xdr:rowOff>0</xdr:rowOff>
              </from>
              <to>
                <xdr:col>6</xdr:col>
                <xdr:colOff>0</xdr:colOff>
                <xdr:row>12</xdr:row>
                <xdr:rowOff>0</xdr:rowOff>
              </to>
            </anchor>
          </controlPr>
        </control>
      </mc:Choice>
      <mc:Fallback>
        <control shapeId="9245" r:id="rId11" name="Label4"/>
      </mc:Fallback>
    </mc:AlternateContent>
    <mc:AlternateContent xmlns:mc="http://schemas.openxmlformats.org/markup-compatibility/2006">
      <mc:Choice Requires="x14">
        <control shapeId="9251" r:id="rId13" name="Label10">
          <controlPr defaultSize="0" print="0" autoLine="0" autoPict="0" r:id="rId14">
            <anchor moveWithCells="1">
              <from>
                <xdr:col>8</xdr:col>
                <xdr:colOff>0</xdr:colOff>
                <xdr:row>11</xdr:row>
                <xdr:rowOff>0</xdr:rowOff>
              </from>
              <to>
                <xdr:col>9</xdr:col>
                <xdr:colOff>0</xdr:colOff>
                <xdr:row>12</xdr:row>
                <xdr:rowOff>0</xdr:rowOff>
              </to>
            </anchor>
          </controlPr>
        </control>
      </mc:Choice>
      <mc:Fallback>
        <control shapeId="9251" r:id="rId13" name="Label10"/>
      </mc:Fallback>
    </mc:AlternateContent>
    <mc:AlternateContent xmlns:mc="http://schemas.openxmlformats.org/markup-compatibility/2006">
      <mc:Choice Requires="x14">
        <control shapeId="9260" r:id="rId15" name="Label19">
          <controlPr defaultSize="0" print="0" autoLine="0" autoPict="0" r:id="rId16">
            <anchor moveWithCells="1">
              <from>
                <xdr:col>9</xdr:col>
                <xdr:colOff>0</xdr:colOff>
                <xdr:row>11</xdr:row>
                <xdr:rowOff>0</xdr:rowOff>
              </from>
              <to>
                <xdr:col>10</xdr:col>
                <xdr:colOff>0</xdr:colOff>
                <xdr:row>12</xdr:row>
                <xdr:rowOff>0</xdr:rowOff>
              </to>
            </anchor>
          </controlPr>
        </control>
      </mc:Choice>
      <mc:Fallback>
        <control shapeId="9260" r:id="rId15" name="Label19"/>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C1:L188"/>
  <sheetViews>
    <sheetView showGridLines="0" workbookViewId="0">
      <pane ySplit="11" topLeftCell="A13" activePane="bottomLeft" state="frozen"/>
      <selection activeCell="F2" sqref="F2"/>
      <selection pane="bottomLeft" activeCell="E13" sqref="E13"/>
    </sheetView>
  </sheetViews>
  <sheetFormatPr baseColWidth="10" defaultColWidth="0" defaultRowHeight="12.75" zeroHeight="1"/>
  <cols>
    <col min="1" max="1" width="3.7109375" customWidth="1"/>
    <col min="2" max="2" width="0.42578125" customWidth="1"/>
    <col min="3" max="3" width="2.7109375" customWidth="1"/>
    <col min="4" max="4" width="10.28515625" hidden="1" customWidth="1"/>
    <col min="5" max="5" width="24" customWidth="1"/>
    <col min="6" max="6" width="10.5703125" customWidth="1"/>
    <col min="7" max="7" width="9.28515625" hidden="1" customWidth="1"/>
    <col min="8" max="8" width="10.28515625" style="2" hidden="1" customWidth="1"/>
    <col min="9" max="9" width="25.7109375" customWidth="1"/>
    <col min="10" max="10" width="58.5703125" customWidth="1"/>
    <col min="11" max="11" width="2.7109375" customWidth="1"/>
    <col min="12" max="12" width="7.5703125" hidden="1" customWidth="1"/>
    <col min="13" max="13" width="3.7109375" customWidth="1"/>
  </cols>
  <sheetData>
    <row r="1" spans="3:12"/>
    <row r="2" spans="3:12"/>
    <row r="3" spans="3:12"/>
    <row r="4" spans="3:12" ht="2.1" customHeight="1"/>
    <row r="5" spans="3:12" ht="22.5">
      <c r="C5" s="61" t="str">
        <f>VLOOKUP(218,TextID,CODE(Language!$B$4)-64,FALSE)</f>
        <v>Meldeformular Rollläden</v>
      </c>
      <c r="D5" s="59"/>
      <c r="E5" s="59"/>
      <c r="F5" s="59"/>
      <c r="G5" s="59"/>
      <c r="H5" s="73"/>
      <c r="I5" s="59"/>
      <c r="J5" s="74" t="str">
        <f>IF(OR(Customer!E7="",Customer!E8=""),VLOOKUP(304,TextID,CODE(Language!$B$4)-64,FALSE),CONCATENATE(Customer!E7," ",LEFT(Customer!E8,30)))</f>
        <v xml:space="preserve">Kundenname und/oder Nummer fehlt </v>
      </c>
      <c r="K5" s="59"/>
    </row>
    <row r="6" spans="3:12">
      <c r="C6" s="51"/>
      <c r="D6" s="41"/>
      <c r="E6" s="41"/>
      <c r="F6" s="62" t="str">
        <f>VLOOKUP(326,TextID,CODE(Language!$B$4)-64,FALSE)</f>
        <v>* Zählung am:</v>
      </c>
      <c r="G6" s="41"/>
      <c r="H6" s="50"/>
      <c r="I6" s="67" t="str">
        <f>IF(Report1!I6="","",Report1!I6)</f>
        <v/>
      </c>
      <c r="J6" s="41"/>
      <c r="K6" s="41"/>
    </row>
    <row r="7" spans="3:12">
      <c r="C7" s="41"/>
      <c r="D7" s="41"/>
      <c r="E7" s="41"/>
      <c r="F7" s="62" t="str">
        <f>VLOOKUP(226,TextID,CODE(Language!$B$4)-64,FALSE)</f>
        <v>* Meldung:</v>
      </c>
      <c r="G7" s="41"/>
      <c r="H7" s="50"/>
      <c r="I7" s="63" t="str">
        <f>IF(Report1!I7="","",Report1!I7)</f>
        <v/>
      </c>
      <c r="J7" s="52" t="str">
        <f>VLOOKUP(170,TextID,CODE(Language!$B$4)-64,FALSE)</f>
        <v>* Eingabe erforderlich</v>
      </c>
      <c r="K7" s="41"/>
    </row>
    <row r="8" spans="3:12">
      <c r="C8" s="41"/>
      <c r="D8" s="41"/>
      <c r="E8" s="41"/>
      <c r="F8" s="62" t="str">
        <f>VLOOKUP(228,TextID,CODE(Language!$B$4)-64,FALSE)</f>
        <v>* Jahr:</v>
      </c>
      <c r="G8" s="41"/>
      <c r="H8" s="50"/>
      <c r="I8" s="63">
        <f>IF(Report1!I8="","",Report1!I8)</f>
        <v>2026</v>
      </c>
      <c r="J8" s="52"/>
      <c r="K8" s="41"/>
    </row>
    <row r="9" spans="3:12">
      <c r="C9" s="41"/>
      <c r="D9" s="41"/>
      <c r="E9" s="41"/>
      <c r="F9" s="41"/>
      <c r="G9" s="41"/>
      <c r="H9" s="50"/>
      <c r="I9" s="41"/>
      <c r="J9" s="41"/>
      <c r="K9" s="41"/>
    </row>
    <row r="10" spans="3:12" ht="12.75" customHeight="1">
      <c r="C10" s="41"/>
      <c r="D10" s="41"/>
      <c r="E10" s="41"/>
      <c r="F10" s="49" t="str">
        <f>VLOOKUP(172,TextID,CODE(Language!$B$4)-64,FALSE)</f>
        <v>Total:</v>
      </c>
      <c r="G10" s="41"/>
      <c r="H10" s="50"/>
      <c r="I10" s="53">
        <f>SUM(I13:I162)</f>
        <v>0</v>
      </c>
      <c r="J10" s="41"/>
      <c r="K10" s="41"/>
    </row>
    <row r="11" spans="3:12">
      <c r="C11" s="41"/>
      <c r="D11" s="25"/>
      <c r="E11" s="25" t="s">
        <v>264</v>
      </c>
      <c r="F11" s="25" t="s">
        <v>16</v>
      </c>
      <c r="G11" s="25" t="s">
        <v>17</v>
      </c>
      <c r="H11" s="29"/>
      <c r="I11" s="35" t="s">
        <v>265</v>
      </c>
      <c r="J11" s="25" t="s">
        <v>7</v>
      </c>
      <c r="K11" s="41"/>
    </row>
    <row r="12" spans="3:12" hidden="1">
      <c r="C12" s="41"/>
      <c r="D12" s="28" t="s">
        <v>38</v>
      </c>
      <c r="E12" s="25" t="s">
        <v>8</v>
      </c>
      <c r="F12" s="25" t="s">
        <v>67</v>
      </c>
      <c r="G12" s="25" t="s">
        <v>4</v>
      </c>
      <c r="H12" s="30" t="s">
        <v>18</v>
      </c>
      <c r="I12" s="28" t="s">
        <v>9</v>
      </c>
      <c r="J12" s="25" t="s">
        <v>7</v>
      </c>
      <c r="K12" s="41"/>
    </row>
    <row r="13" spans="3:12">
      <c r="C13" s="41"/>
      <c r="D13" s="31" t="str">
        <f>IF(E13="","",Customer!E$7)</f>
        <v/>
      </c>
      <c r="E13" s="34"/>
      <c r="F13" s="57" t="str">
        <f t="shared" ref="F13:F44" si="0">IF($E13="","",VLOOKUP($E13,Material2b,2))</f>
        <v/>
      </c>
      <c r="G13" s="31" t="str">
        <f t="shared" ref="G13:G44" si="1">IF($E13="","",VLOOKUP($E13,Material2b,3))</f>
        <v/>
      </c>
      <c r="H13" s="32" t="str">
        <f>IF(E13="","",Report1!I$9)</f>
        <v/>
      </c>
      <c r="I13" s="33"/>
      <c r="J13" s="58" t="str">
        <f>CONCATENATE(IF(AND(E13&lt;&gt;"",OR(Report1!I$9="",Report1!J$9="")),VLOOKUP(300,TextID,CODE(Language!$B$4)-64,FALSE),""),IF(AND(E13&lt;&gt;"",I13=""),VLOOKUP(302,TextID,CODE(Language!$B$4)-64,FALSE),""),IF(AND(E13="",I13&lt;&gt;""),VLOOKUP(306,TextID,CODE(Language!$B$4)-64,FALSE),""),IF(AND(E13&lt;&gt;"",E13=E12),VLOOKUP(308,TextID,CODE(Language!$B$4)-64,FALSE),""))</f>
        <v/>
      </c>
      <c r="K13" s="41"/>
      <c r="L13" s="71" t="str">
        <f>IF(E13="","",Report1!I$6)</f>
        <v/>
      </c>
    </row>
    <row r="14" spans="3:12">
      <c r="C14" s="41"/>
      <c r="D14" s="31" t="str">
        <f>IF(E14="","",Customer!E$7)</f>
        <v/>
      </c>
      <c r="E14" s="34"/>
      <c r="F14" s="57" t="str">
        <f t="shared" si="0"/>
        <v/>
      </c>
      <c r="G14" s="31" t="str">
        <f t="shared" si="1"/>
        <v/>
      </c>
      <c r="H14" s="32" t="str">
        <f>IF(E14="","",Report1!I$9)</f>
        <v/>
      </c>
      <c r="I14" s="33"/>
      <c r="J14" s="58" t="str">
        <f>CONCATENATE(IF(AND(E14&lt;&gt;"",OR(Report1!I$9="",Report1!J$9="")),VLOOKUP(300,TextID,CODE(Language!$B$4)-64,FALSE),""),IF(AND(E14&lt;&gt;"",I14=""),VLOOKUP(302,TextID,CODE(Language!$B$4)-64,FALSE),""),IF(AND(E14="",I14&lt;&gt;""),VLOOKUP(306,TextID,CODE(Language!$B$4)-64,FALSE),""),IF(AND(E14&lt;&gt;"",E14=E13),VLOOKUP(308,TextID,CODE(Language!$B$4)-64,FALSE),""))</f>
        <v/>
      </c>
      <c r="K14" s="41"/>
      <c r="L14" s="71" t="str">
        <f>IF(E14="","",Report1!I$6)</f>
        <v/>
      </c>
    </row>
    <row r="15" spans="3:12">
      <c r="C15" s="41"/>
      <c r="D15" s="31" t="str">
        <f>IF(E15="","",Customer!E$7)</f>
        <v/>
      </c>
      <c r="E15" s="34"/>
      <c r="F15" s="57" t="str">
        <f t="shared" si="0"/>
        <v/>
      </c>
      <c r="G15" s="31" t="str">
        <f t="shared" si="1"/>
        <v/>
      </c>
      <c r="H15" s="32" t="str">
        <f>IF(E15="","",Report1!I$9)</f>
        <v/>
      </c>
      <c r="I15" s="33"/>
      <c r="J15" s="58" t="str">
        <f>CONCATENATE(IF(AND(E15&lt;&gt;"",OR(Report1!I$9="",Report1!J$9="")),VLOOKUP(300,TextID,CODE(Language!$B$4)-64,FALSE),""),IF(AND(E15&lt;&gt;"",I15=""),VLOOKUP(302,TextID,CODE(Language!$B$4)-64,FALSE),""),IF(AND(E15="",I15&lt;&gt;""),VLOOKUP(306,TextID,CODE(Language!$B$4)-64,FALSE),""),IF(AND(E15&lt;&gt;"",E15=E14),VLOOKUP(308,TextID,CODE(Language!$B$4)-64,FALSE),""))</f>
        <v/>
      </c>
      <c r="K15" s="41"/>
      <c r="L15" s="71" t="str">
        <f>IF(E15="","",Report1!I$6)</f>
        <v/>
      </c>
    </row>
    <row r="16" spans="3:12">
      <c r="C16" s="41"/>
      <c r="D16" s="31" t="str">
        <f>IF(E16="","",Customer!E$7)</f>
        <v/>
      </c>
      <c r="E16" s="34"/>
      <c r="F16" s="57" t="str">
        <f t="shared" si="0"/>
        <v/>
      </c>
      <c r="G16" s="31" t="str">
        <f t="shared" si="1"/>
        <v/>
      </c>
      <c r="H16" s="32" t="str">
        <f>IF(E16="","",Report1!I$9)</f>
        <v/>
      </c>
      <c r="I16" s="33"/>
      <c r="J16" s="58" t="str">
        <f>CONCATENATE(IF(AND(E16&lt;&gt;"",OR(Report1!I$9="",Report1!J$9="")),VLOOKUP(300,TextID,CODE(Language!$B$4)-64,FALSE),""),IF(AND(E16&lt;&gt;"",I16=""),VLOOKUP(302,TextID,CODE(Language!$B$4)-64,FALSE),""),IF(AND(E16="",I16&lt;&gt;""),VLOOKUP(306,TextID,CODE(Language!$B$4)-64,FALSE),""),IF(AND(E16&lt;&gt;"",E16=E15),VLOOKUP(308,TextID,CODE(Language!$B$4)-64,FALSE),""))</f>
        <v/>
      </c>
      <c r="K16" s="41"/>
      <c r="L16" s="71" t="str">
        <f>IF(E16="","",Report1!I$6)</f>
        <v/>
      </c>
    </row>
    <row r="17" spans="3:12">
      <c r="C17" s="41"/>
      <c r="D17" s="31" t="str">
        <f>IF(E17="","",Customer!E$7)</f>
        <v/>
      </c>
      <c r="E17" s="34"/>
      <c r="F17" s="57" t="str">
        <f t="shared" si="0"/>
        <v/>
      </c>
      <c r="G17" s="31" t="str">
        <f t="shared" si="1"/>
        <v/>
      </c>
      <c r="H17" s="32" t="str">
        <f>IF(E17="","",Report1!I$9)</f>
        <v/>
      </c>
      <c r="I17" s="33"/>
      <c r="J17" s="58" t="str">
        <f>CONCATENATE(IF(AND(E17&lt;&gt;"",OR(Report1!I$9="",Report1!J$9="")),VLOOKUP(300,TextID,CODE(Language!$B$4)-64,FALSE),""),IF(AND(E17&lt;&gt;"",I17=""),VLOOKUP(302,TextID,CODE(Language!$B$4)-64,FALSE),""),IF(AND(E17="",I17&lt;&gt;""),VLOOKUP(306,TextID,CODE(Language!$B$4)-64,FALSE),""),IF(AND(E17&lt;&gt;"",E17=E16),VLOOKUP(308,TextID,CODE(Language!$B$4)-64,FALSE),""))</f>
        <v/>
      </c>
      <c r="K17" s="41"/>
      <c r="L17" s="71" t="str">
        <f>IF(E17="","",Report1!I$6)</f>
        <v/>
      </c>
    </row>
    <row r="18" spans="3:12">
      <c r="C18" s="41"/>
      <c r="D18" s="31" t="str">
        <f>IF(E18="","",Customer!E$7)</f>
        <v/>
      </c>
      <c r="E18" s="34"/>
      <c r="F18" s="57" t="str">
        <f t="shared" si="0"/>
        <v/>
      </c>
      <c r="G18" s="31" t="str">
        <f t="shared" si="1"/>
        <v/>
      </c>
      <c r="H18" s="32" t="str">
        <f>IF(E18="","",Report1!I$9)</f>
        <v/>
      </c>
      <c r="I18" s="33"/>
      <c r="J18" s="58" t="str">
        <f>CONCATENATE(IF(AND(E18&lt;&gt;"",OR(Report1!I$9="",Report1!J$9="")),VLOOKUP(300,TextID,CODE(Language!$B$4)-64,FALSE),""),IF(AND(E18&lt;&gt;"",I18=""),VLOOKUP(302,TextID,CODE(Language!$B$4)-64,FALSE),""),IF(AND(E18="",I18&lt;&gt;""),VLOOKUP(306,TextID,CODE(Language!$B$4)-64,FALSE),""),IF(AND(E18&lt;&gt;"",E18=E17),VLOOKUP(308,TextID,CODE(Language!$B$4)-64,FALSE),""))</f>
        <v/>
      </c>
      <c r="K18" s="41"/>
      <c r="L18" s="71" t="str">
        <f>IF(E18="","",Report1!I$6)</f>
        <v/>
      </c>
    </row>
    <row r="19" spans="3:12">
      <c r="C19" s="41"/>
      <c r="D19" s="31" t="str">
        <f>IF(E19="","",Customer!E$7)</f>
        <v/>
      </c>
      <c r="E19" s="34"/>
      <c r="F19" s="57" t="str">
        <f t="shared" si="0"/>
        <v/>
      </c>
      <c r="G19" s="31" t="str">
        <f t="shared" si="1"/>
        <v/>
      </c>
      <c r="H19" s="32" t="str">
        <f>IF(E19="","",Report1!I$9)</f>
        <v/>
      </c>
      <c r="I19" s="33"/>
      <c r="J19" s="58" t="str">
        <f>CONCATENATE(IF(AND(E19&lt;&gt;"",OR(Report1!I$9="",Report1!J$9="")),VLOOKUP(300,TextID,CODE(Language!$B$4)-64,FALSE),""),IF(AND(E19&lt;&gt;"",I19=""),VLOOKUP(302,TextID,CODE(Language!$B$4)-64,FALSE),""),IF(AND(E19="",I19&lt;&gt;""),VLOOKUP(306,TextID,CODE(Language!$B$4)-64,FALSE),""),IF(AND(E19&lt;&gt;"",E19=E18),VLOOKUP(308,TextID,CODE(Language!$B$4)-64,FALSE),""))</f>
        <v/>
      </c>
      <c r="K19" s="41"/>
      <c r="L19" s="71" t="str">
        <f>IF(E19="","",Report1!I$6)</f>
        <v/>
      </c>
    </row>
    <row r="20" spans="3:12">
      <c r="C20" s="41"/>
      <c r="D20" s="31" t="str">
        <f>IF(E20="","",Customer!E$7)</f>
        <v/>
      </c>
      <c r="E20" s="34"/>
      <c r="F20" s="57" t="str">
        <f t="shared" si="0"/>
        <v/>
      </c>
      <c r="G20" s="31" t="str">
        <f t="shared" si="1"/>
        <v/>
      </c>
      <c r="H20" s="32" t="str">
        <f>IF(E20="","",Report1!I$9)</f>
        <v/>
      </c>
      <c r="I20" s="33"/>
      <c r="J20" s="58" t="str">
        <f>CONCATENATE(IF(AND(E20&lt;&gt;"",OR(Report1!I$9="",Report1!J$9="")),VLOOKUP(300,TextID,CODE(Language!$B$4)-64,FALSE),""),IF(AND(E20&lt;&gt;"",I20=""),VLOOKUP(302,TextID,CODE(Language!$B$4)-64,FALSE),""),IF(AND(E20="",I20&lt;&gt;""),VLOOKUP(306,TextID,CODE(Language!$B$4)-64,FALSE),""),IF(AND(E20&lt;&gt;"",E20=E19),VLOOKUP(308,TextID,CODE(Language!$B$4)-64,FALSE),""))</f>
        <v/>
      </c>
      <c r="K20" s="41"/>
      <c r="L20" s="71" t="str">
        <f>IF(E20="","",Report1!I$6)</f>
        <v/>
      </c>
    </row>
    <row r="21" spans="3:12">
      <c r="C21" s="41"/>
      <c r="D21" s="31" t="str">
        <f>IF(E21="","",Customer!E$7)</f>
        <v/>
      </c>
      <c r="E21" s="34"/>
      <c r="F21" s="57" t="str">
        <f t="shared" si="0"/>
        <v/>
      </c>
      <c r="G21" s="31" t="str">
        <f t="shared" si="1"/>
        <v/>
      </c>
      <c r="H21" s="32" t="str">
        <f>IF(E21="","",Report1!I$9)</f>
        <v/>
      </c>
      <c r="I21" s="33"/>
      <c r="J21" s="58" t="str">
        <f>CONCATENATE(IF(AND(E21&lt;&gt;"",OR(Report1!I$9="",Report1!J$9="")),VLOOKUP(300,TextID,CODE(Language!$B$4)-64,FALSE),""),IF(AND(E21&lt;&gt;"",I21=""),VLOOKUP(302,TextID,CODE(Language!$B$4)-64,FALSE),""),IF(AND(E21="",I21&lt;&gt;""),VLOOKUP(306,TextID,CODE(Language!$B$4)-64,FALSE),""),IF(AND(E21&lt;&gt;"",E21=E20),VLOOKUP(308,TextID,CODE(Language!$B$4)-64,FALSE),""))</f>
        <v/>
      </c>
      <c r="K21" s="41"/>
      <c r="L21" s="71" t="str">
        <f>IF(E21="","",Report1!I$6)</f>
        <v/>
      </c>
    </row>
    <row r="22" spans="3:12">
      <c r="C22" s="41"/>
      <c r="D22" s="31" t="str">
        <f>IF(E22="","",Customer!E$7)</f>
        <v/>
      </c>
      <c r="E22" s="34"/>
      <c r="F22" s="57" t="str">
        <f t="shared" si="0"/>
        <v/>
      </c>
      <c r="G22" s="31" t="str">
        <f t="shared" si="1"/>
        <v/>
      </c>
      <c r="H22" s="32" t="str">
        <f>IF(E22="","",Report1!I$9)</f>
        <v/>
      </c>
      <c r="I22" s="33"/>
      <c r="J22" s="58" t="str">
        <f>CONCATENATE(IF(AND(E22&lt;&gt;"",OR(Report1!I$9="",Report1!J$9="")),VLOOKUP(300,TextID,CODE(Language!$B$4)-64,FALSE),""),IF(AND(E22&lt;&gt;"",I22=""),VLOOKUP(302,TextID,CODE(Language!$B$4)-64,FALSE),""),IF(AND(E22="",I22&lt;&gt;""),VLOOKUP(306,TextID,CODE(Language!$B$4)-64,FALSE),""),IF(AND(E22&lt;&gt;"",E22=E21),VLOOKUP(308,TextID,CODE(Language!$B$4)-64,FALSE),""))</f>
        <v/>
      </c>
      <c r="K22" s="41"/>
      <c r="L22" s="71" t="str">
        <f>IF(E22="","",Report1!I$6)</f>
        <v/>
      </c>
    </row>
    <row r="23" spans="3:12">
      <c r="C23" s="41"/>
      <c r="D23" s="31" t="str">
        <f>IF(E23="","",Customer!E$7)</f>
        <v/>
      </c>
      <c r="E23" s="34"/>
      <c r="F23" s="57" t="str">
        <f t="shared" si="0"/>
        <v/>
      </c>
      <c r="G23" s="31" t="str">
        <f t="shared" si="1"/>
        <v/>
      </c>
      <c r="H23" s="32" t="str">
        <f>IF(E23="","",Report1!I$9)</f>
        <v/>
      </c>
      <c r="I23" s="33"/>
      <c r="J23" s="58" t="str">
        <f>CONCATENATE(IF(AND(E23&lt;&gt;"",OR(Report1!I$9="",Report1!J$9="")),VLOOKUP(300,TextID,CODE(Language!$B$4)-64,FALSE),""),IF(AND(E23&lt;&gt;"",I23=""),VLOOKUP(302,TextID,CODE(Language!$B$4)-64,FALSE),""),IF(AND(E23="",I23&lt;&gt;""),VLOOKUP(306,TextID,CODE(Language!$B$4)-64,FALSE),""),IF(AND(E23&lt;&gt;"",E23=E22),VLOOKUP(308,TextID,CODE(Language!$B$4)-64,FALSE),""))</f>
        <v/>
      </c>
      <c r="K23" s="41"/>
      <c r="L23" s="71" t="str">
        <f>IF(E23="","",Report1!I$6)</f>
        <v/>
      </c>
    </row>
    <row r="24" spans="3:12">
      <c r="C24" s="41"/>
      <c r="D24" s="31" t="str">
        <f>IF(E24="","",Customer!E$7)</f>
        <v/>
      </c>
      <c r="E24" s="34"/>
      <c r="F24" s="57" t="str">
        <f t="shared" si="0"/>
        <v/>
      </c>
      <c r="G24" s="31" t="str">
        <f t="shared" si="1"/>
        <v/>
      </c>
      <c r="H24" s="32" t="str">
        <f>IF(E24="","",Report1!I$9)</f>
        <v/>
      </c>
      <c r="I24" s="33"/>
      <c r="J24" s="58" t="str">
        <f>CONCATENATE(IF(AND(E24&lt;&gt;"",OR(Report1!I$9="",Report1!J$9="")),VLOOKUP(300,TextID,CODE(Language!$B$4)-64,FALSE),""),IF(AND(E24&lt;&gt;"",I24=""),VLOOKUP(302,TextID,CODE(Language!$B$4)-64,FALSE),""),IF(AND(E24="",I24&lt;&gt;""),VLOOKUP(306,TextID,CODE(Language!$B$4)-64,FALSE),""),IF(AND(E24&lt;&gt;"",E24=E23),VLOOKUP(308,TextID,CODE(Language!$B$4)-64,FALSE),""))</f>
        <v/>
      </c>
      <c r="K24" s="41"/>
      <c r="L24" s="71" t="str">
        <f>IF(E24="","",Report1!I$6)</f>
        <v/>
      </c>
    </row>
    <row r="25" spans="3:12">
      <c r="C25" s="41"/>
      <c r="D25" s="31" t="str">
        <f>IF(E25="","",Customer!E$7)</f>
        <v/>
      </c>
      <c r="E25" s="34"/>
      <c r="F25" s="57" t="str">
        <f t="shared" si="0"/>
        <v/>
      </c>
      <c r="G25" s="31" t="str">
        <f t="shared" si="1"/>
        <v/>
      </c>
      <c r="H25" s="32" t="str">
        <f>IF(E25="","",Report1!I$9)</f>
        <v/>
      </c>
      <c r="I25" s="33"/>
      <c r="J25" s="58" t="str">
        <f>CONCATENATE(IF(AND(E25&lt;&gt;"",OR(Report1!I$9="",Report1!J$9="")),VLOOKUP(300,TextID,CODE(Language!$B$4)-64,FALSE),""),IF(AND(E25&lt;&gt;"",I25=""),VLOOKUP(302,TextID,CODE(Language!$B$4)-64,FALSE),""),IF(AND(E25="",I25&lt;&gt;""),VLOOKUP(306,TextID,CODE(Language!$B$4)-64,FALSE),""),IF(AND(E25&lt;&gt;"",E25=E24),VLOOKUP(308,TextID,CODE(Language!$B$4)-64,FALSE),""))</f>
        <v/>
      </c>
      <c r="K25" s="41"/>
      <c r="L25" s="71" t="str">
        <f>IF(E25="","",Report1!I$6)</f>
        <v/>
      </c>
    </row>
    <row r="26" spans="3:12">
      <c r="C26" s="41"/>
      <c r="D26" s="31" t="str">
        <f>IF(E26="","",Customer!E$7)</f>
        <v/>
      </c>
      <c r="E26" s="34"/>
      <c r="F26" s="57" t="str">
        <f t="shared" si="0"/>
        <v/>
      </c>
      <c r="G26" s="31" t="str">
        <f t="shared" si="1"/>
        <v/>
      </c>
      <c r="H26" s="32" t="str">
        <f>IF(E26="","",Report1!I$9)</f>
        <v/>
      </c>
      <c r="I26" s="33"/>
      <c r="J26" s="58" t="str">
        <f>CONCATENATE(IF(AND(E26&lt;&gt;"",OR(Report1!I$9="",Report1!J$9="")),VLOOKUP(300,TextID,CODE(Language!$B$4)-64,FALSE),""),IF(AND(E26&lt;&gt;"",I26=""),VLOOKUP(302,TextID,CODE(Language!$B$4)-64,FALSE),""),IF(AND(E26="",I26&lt;&gt;""),VLOOKUP(306,TextID,CODE(Language!$B$4)-64,FALSE),""),IF(AND(E26&lt;&gt;"",E26=E25),VLOOKUP(308,TextID,CODE(Language!$B$4)-64,FALSE),""))</f>
        <v/>
      </c>
      <c r="K26" s="41"/>
      <c r="L26" s="71" t="str">
        <f>IF(E26="","",Report1!I$6)</f>
        <v/>
      </c>
    </row>
    <row r="27" spans="3:12">
      <c r="C27" s="41"/>
      <c r="D27" s="31" t="str">
        <f>IF(E27="","",Customer!E$7)</f>
        <v/>
      </c>
      <c r="E27" s="34"/>
      <c r="F27" s="57" t="str">
        <f t="shared" si="0"/>
        <v/>
      </c>
      <c r="G27" s="31" t="str">
        <f t="shared" si="1"/>
        <v/>
      </c>
      <c r="H27" s="32" t="str">
        <f>IF(E27="","",Report1!I$9)</f>
        <v/>
      </c>
      <c r="I27" s="33"/>
      <c r="J27" s="58" t="str">
        <f>CONCATENATE(IF(AND(E27&lt;&gt;"",OR(Report1!I$9="",Report1!J$9="")),VLOOKUP(300,TextID,CODE(Language!$B$4)-64,FALSE),""),IF(AND(E27&lt;&gt;"",I27=""),VLOOKUP(302,TextID,CODE(Language!$B$4)-64,FALSE),""),IF(AND(E27="",I27&lt;&gt;""),VLOOKUP(306,TextID,CODE(Language!$B$4)-64,FALSE),""),IF(AND(E27&lt;&gt;"",E27=E26),VLOOKUP(308,TextID,CODE(Language!$B$4)-64,FALSE),""))</f>
        <v/>
      </c>
      <c r="K27" s="41"/>
      <c r="L27" s="71" t="str">
        <f>IF(E27="","",Report1!I$6)</f>
        <v/>
      </c>
    </row>
    <row r="28" spans="3:12">
      <c r="C28" s="41"/>
      <c r="D28" s="31" t="str">
        <f>IF(E28="","",Customer!E$7)</f>
        <v/>
      </c>
      <c r="E28" s="34"/>
      <c r="F28" s="57" t="str">
        <f t="shared" si="0"/>
        <v/>
      </c>
      <c r="G28" s="31" t="str">
        <f t="shared" si="1"/>
        <v/>
      </c>
      <c r="H28" s="32" t="str">
        <f>IF(E28="","",Report1!I$9)</f>
        <v/>
      </c>
      <c r="I28" s="33"/>
      <c r="J28" s="58" t="str">
        <f>CONCATENATE(IF(AND(E28&lt;&gt;"",OR(Report1!I$9="",Report1!J$9="")),VLOOKUP(300,TextID,CODE(Language!$B$4)-64,FALSE),""),IF(AND(E28&lt;&gt;"",I28=""),VLOOKUP(302,TextID,CODE(Language!$B$4)-64,FALSE),""),IF(AND(E28="",I28&lt;&gt;""),VLOOKUP(306,TextID,CODE(Language!$B$4)-64,FALSE),""),IF(AND(E28&lt;&gt;"",E28=E27),VLOOKUP(308,TextID,CODE(Language!$B$4)-64,FALSE),""))</f>
        <v/>
      </c>
      <c r="K28" s="41"/>
      <c r="L28" s="71" t="str">
        <f>IF(E28="","",Report1!I$6)</f>
        <v/>
      </c>
    </row>
    <row r="29" spans="3:12">
      <c r="C29" s="41"/>
      <c r="D29" s="31" t="str">
        <f>IF(E29="","",Customer!E$7)</f>
        <v/>
      </c>
      <c r="E29" s="34"/>
      <c r="F29" s="57" t="str">
        <f t="shared" si="0"/>
        <v/>
      </c>
      <c r="G29" s="31" t="str">
        <f t="shared" si="1"/>
        <v/>
      </c>
      <c r="H29" s="32" t="str">
        <f>IF(E29="","",Report1!I$9)</f>
        <v/>
      </c>
      <c r="I29" s="33"/>
      <c r="J29" s="58" t="str">
        <f>CONCATENATE(IF(AND(E29&lt;&gt;"",OR(Report1!I$9="",Report1!J$9="")),VLOOKUP(300,TextID,CODE(Language!$B$4)-64,FALSE),""),IF(AND(E29&lt;&gt;"",I29=""),VLOOKUP(302,TextID,CODE(Language!$B$4)-64,FALSE),""),IF(AND(E29="",I29&lt;&gt;""),VLOOKUP(306,TextID,CODE(Language!$B$4)-64,FALSE),""),IF(AND(E29&lt;&gt;"",E29=E28),VLOOKUP(308,TextID,CODE(Language!$B$4)-64,FALSE),""))</f>
        <v/>
      </c>
      <c r="K29" s="41"/>
      <c r="L29" s="71" t="str">
        <f>IF(E29="","",Report1!I$6)</f>
        <v/>
      </c>
    </row>
    <row r="30" spans="3:12">
      <c r="C30" s="41"/>
      <c r="D30" s="31" t="str">
        <f>IF(E30="","",Customer!E$7)</f>
        <v/>
      </c>
      <c r="E30" s="34"/>
      <c r="F30" s="57" t="str">
        <f t="shared" si="0"/>
        <v/>
      </c>
      <c r="G30" s="31" t="str">
        <f t="shared" si="1"/>
        <v/>
      </c>
      <c r="H30" s="32" t="str">
        <f>IF(E30="","",Report1!I$9)</f>
        <v/>
      </c>
      <c r="I30" s="33"/>
      <c r="J30" s="58" t="str">
        <f>CONCATENATE(IF(AND(E30&lt;&gt;"",OR(Report1!I$9="",Report1!J$9="")),VLOOKUP(300,TextID,CODE(Language!$B$4)-64,FALSE),""),IF(AND(E30&lt;&gt;"",I30=""),VLOOKUP(302,TextID,CODE(Language!$B$4)-64,FALSE),""),IF(AND(E30="",I30&lt;&gt;""),VLOOKUP(306,TextID,CODE(Language!$B$4)-64,FALSE),""),IF(AND(E30&lt;&gt;"",E30=E29),VLOOKUP(308,TextID,CODE(Language!$B$4)-64,FALSE),""))</f>
        <v/>
      </c>
      <c r="K30" s="41"/>
      <c r="L30" s="71" t="str">
        <f>IF(E30="","",Report1!I$6)</f>
        <v/>
      </c>
    </row>
    <row r="31" spans="3:12">
      <c r="C31" s="41"/>
      <c r="D31" s="31" t="str">
        <f>IF(E31="","",Customer!E$7)</f>
        <v/>
      </c>
      <c r="E31" s="34"/>
      <c r="F31" s="57" t="str">
        <f t="shared" si="0"/>
        <v/>
      </c>
      <c r="G31" s="31" t="str">
        <f t="shared" si="1"/>
        <v/>
      </c>
      <c r="H31" s="32" t="str">
        <f>IF(E31="","",Report1!I$9)</f>
        <v/>
      </c>
      <c r="I31" s="33"/>
      <c r="J31" s="58" t="str">
        <f>CONCATENATE(IF(AND(E31&lt;&gt;"",OR(Report1!I$9="",Report1!J$9="")),VLOOKUP(300,TextID,CODE(Language!$B$4)-64,FALSE),""),IF(AND(E31&lt;&gt;"",I31=""),VLOOKUP(302,TextID,CODE(Language!$B$4)-64,FALSE),""),IF(AND(E31="",I31&lt;&gt;""),VLOOKUP(306,TextID,CODE(Language!$B$4)-64,FALSE),""),IF(AND(E31&lt;&gt;"",E31=E30),VLOOKUP(308,TextID,CODE(Language!$B$4)-64,FALSE),""))</f>
        <v/>
      </c>
      <c r="K31" s="41"/>
      <c r="L31" s="71" t="str">
        <f>IF(E31="","",Report1!I$6)</f>
        <v/>
      </c>
    </row>
    <row r="32" spans="3:12">
      <c r="C32" s="41"/>
      <c r="D32" s="31" t="str">
        <f>IF(E32="","",Customer!E$7)</f>
        <v/>
      </c>
      <c r="E32" s="34"/>
      <c r="F32" s="57" t="str">
        <f t="shared" si="0"/>
        <v/>
      </c>
      <c r="G32" s="31" t="str">
        <f t="shared" si="1"/>
        <v/>
      </c>
      <c r="H32" s="32" t="str">
        <f>IF(E32="","",Report1!I$9)</f>
        <v/>
      </c>
      <c r="I32" s="33"/>
      <c r="J32" s="58" t="str">
        <f>CONCATENATE(IF(AND(E32&lt;&gt;"",OR(Report1!I$9="",Report1!J$9="")),VLOOKUP(300,TextID,CODE(Language!$B$4)-64,FALSE),""),IF(AND(E32&lt;&gt;"",I32=""),VLOOKUP(302,TextID,CODE(Language!$B$4)-64,FALSE),""),IF(AND(E32="",I32&lt;&gt;""),VLOOKUP(306,TextID,CODE(Language!$B$4)-64,FALSE),""),IF(AND(E32&lt;&gt;"",E32=E31),VLOOKUP(308,TextID,CODE(Language!$B$4)-64,FALSE),""))</f>
        <v/>
      </c>
      <c r="K32" s="41"/>
      <c r="L32" s="71" t="str">
        <f>IF(E32="","",Report1!I$6)</f>
        <v/>
      </c>
    </row>
    <row r="33" spans="3:12">
      <c r="C33" s="41"/>
      <c r="D33" s="31" t="str">
        <f>IF(E33="","",Customer!E$7)</f>
        <v/>
      </c>
      <c r="E33" s="34"/>
      <c r="F33" s="57" t="str">
        <f t="shared" si="0"/>
        <v/>
      </c>
      <c r="G33" s="31" t="str">
        <f t="shared" si="1"/>
        <v/>
      </c>
      <c r="H33" s="32" t="str">
        <f>IF(E33="","",Report1!I$9)</f>
        <v/>
      </c>
      <c r="I33" s="33"/>
      <c r="J33" s="58" t="str">
        <f>CONCATENATE(IF(AND(E33&lt;&gt;"",OR(Report1!I$9="",Report1!J$9="")),VLOOKUP(300,TextID,CODE(Language!$B$4)-64,FALSE),""),IF(AND(E33&lt;&gt;"",I33=""),VLOOKUP(302,TextID,CODE(Language!$B$4)-64,FALSE),""),IF(AND(E33="",I33&lt;&gt;""),VLOOKUP(306,TextID,CODE(Language!$B$4)-64,FALSE),""),IF(AND(E33&lt;&gt;"",E33=E32),VLOOKUP(308,TextID,CODE(Language!$B$4)-64,FALSE),""))</f>
        <v/>
      </c>
      <c r="K33" s="41"/>
      <c r="L33" s="71" t="str">
        <f>IF(E33="","",Report1!I$6)</f>
        <v/>
      </c>
    </row>
    <row r="34" spans="3:12">
      <c r="C34" s="41"/>
      <c r="D34" s="31" t="str">
        <f>IF(E34="","",Customer!E$7)</f>
        <v/>
      </c>
      <c r="E34" s="34"/>
      <c r="F34" s="57" t="str">
        <f t="shared" si="0"/>
        <v/>
      </c>
      <c r="G34" s="31" t="str">
        <f t="shared" si="1"/>
        <v/>
      </c>
      <c r="H34" s="32" t="str">
        <f>IF(E34="","",Report1!I$9)</f>
        <v/>
      </c>
      <c r="I34" s="33"/>
      <c r="J34" s="58" t="str">
        <f>CONCATENATE(IF(AND(E34&lt;&gt;"",OR(Report1!I$9="",Report1!J$9="")),VLOOKUP(300,TextID,CODE(Language!$B$4)-64,FALSE),""),IF(AND(E34&lt;&gt;"",I34=""),VLOOKUP(302,TextID,CODE(Language!$B$4)-64,FALSE),""),IF(AND(E34="",I34&lt;&gt;""),VLOOKUP(306,TextID,CODE(Language!$B$4)-64,FALSE),""),IF(AND(E34&lt;&gt;"",E34=E33),VLOOKUP(308,TextID,CODE(Language!$B$4)-64,FALSE),""))</f>
        <v/>
      </c>
      <c r="K34" s="41"/>
      <c r="L34" s="71" t="str">
        <f>IF(E34="","",Report1!I$6)</f>
        <v/>
      </c>
    </row>
    <row r="35" spans="3:12">
      <c r="C35" s="41"/>
      <c r="D35" s="31" t="str">
        <f>IF(E35="","",Customer!E$7)</f>
        <v/>
      </c>
      <c r="E35" s="34"/>
      <c r="F35" s="57" t="str">
        <f t="shared" si="0"/>
        <v/>
      </c>
      <c r="G35" s="31" t="str">
        <f t="shared" si="1"/>
        <v/>
      </c>
      <c r="H35" s="32" t="str">
        <f>IF(E35="","",Report1!I$9)</f>
        <v/>
      </c>
      <c r="I35" s="33"/>
      <c r="J35" s="58" t="str">
        <f>CONCATENATE(IF(AND(E35&lt;&gt;"",OR(Report1!I$9="",Report1!J$9="")),VLOOKUP(300,TextID,CODE(Language!$B$4)-64,FALSE),""),IF(AND(E35&lt;&gt;"",I35=""),VLOOKUP(302,TextID,CODE(Language!$B$4)-64,FALSE),""),IF(AND(E35="",I35&lt;&gt;""),VLOOKUP(306,TextID,CODE(Language!$B$4)-64,FALSE),""),IF(AND(E35&lt;&gt;"",E35=E34),VLOOKUP(308,TextID,CODE(Language!$B$4)-64,FALSE),""))</f>
        <v/>
      </c>
      <c r="K35" s="41"/>
      <c r="L35" s="71" t="str">
        <f>IF(E35="","",Report1!I$6)</f>
        <v/>
      </c>
    </row>
    <row r="36" spans="3:12">
      <c r="C36" s="41"/>
      <c r="D36" s="31" t="str">
        <f>IF(E36="","",Customer!E$7)</f>
        <v/>
      </c>
      <c r="E36" s="34"/>
      <c r="F36" s="57" t="str">
        <f t="shared" si="0"/>
        <v/>
      </c>
      <c r="G36" s="31" t="str">
        <f t="shared" si="1"/>
        <v/>
      </c>
      <c r="H36" s="32" t="str">
        <f>IF(E36="","",Report1!I$9)</f>
        <v/>
      </c>
      <c r="I36" s="33"/>
      <c r="J36" s="58" t="str">
        <f>CONCATENATE(IF(AND(E36&lt;&gt;"",OR(Report1!I$9="",Report1!J$9="")),VLOOKUP(300,TextID,CODE(Language!$B$4)-64,FALSE),""),IF(AND(E36&lt;&gt;"",I36=""),VLOOKUP(302,TextID,CODE(Language!$B$4)-64,FALSE),""),IF(AND(E36="",I36&lt;&gt;""),VLOOKUP(306,TextID,CODE(Language!$B$4)-64,FALSE),""),IF(AND(E36&lt;&gt;"",E36=E35),VLOOKUP(308,TextID,CODE(Language!$B$4)-64,FALSE),""))</f>
        <v/>
      </c>
      <c r="K36" s="41"/>
      <c r="L36" s="71" t="str">
        <f>IF(E36="","",Report1!I$6)</f>
        <v/>
      </c>
    </row>
    <row r="37" spans="3:12">
      <c r="C37" s="41"/>
      <c r="D37" s="31" t="str">
        <f>IF(E37="","",Customer!E$7)</f>
        <v/>
      </c>
      <c r="E37" s="34"/>
      <c r="F37" s="57" t="str">
        <f t="shared" si="0"/>
        <v/>
      </c>
      <c r="G37" s="31" t="str">
        <f t="shared" si="1"/>
        <v/>
      </c>
      <c r="H37" s="32" t="str">
        <f>IF(E37="","",Report1!I$9)</f>
        <v/>
      </c>
      <c r="I37" s="33"/>
      <c r="J37" s="58" t="str">
        <f>CONCATENATE(IF(AND(E37&lt;&gt;"",OR(Report1!I$9="",Report1!J$9="")),VLOOKUP(300,TextID,CODE(Language!$B$4)-64,FALSE),""),IF(AND(E37&lt;&gt;"",I37=""),VLOOKUP(302,TextID,CODE(Language!$B$4)-64,FALSE),""),IF(AND(E37="",I37&lt;&gt;""),VLOOKUP(306,TextID,CODE(Language!$B$4)-64,FALSE),""),IF(AND(E37&lt;&gt;"",E37=E36),VLOOKUP(308,TextID,CODE(Language!$B$4)-64,FALSE),""))</f>
        <v/>
      </c>
      <c r="K37" s="41"/>
      <c r="L37" s="71" t="str">
        <f>IF(E37="","",Report1!I$6)</f>
        <v/>
      </c>
    </row>
    <row r="38" spans="3:12">
      <c r="C38" s="41"/>
      <c r="D38" s="31" t="str">
        <f>IF(E38="","",Customer!E$7)</f>
        <v/>
      </c>
      <c r="E38" s="34"/>
      <c r="F38" s="57" t="str">
        <f t="shared" si="0"/>
        <v/>
      </c>
      <c r="G38" s="31" t="str">
        <f t="shared" si="1"/>
        <v/>
      </c>
      <c r="H38" s="32" t="str">
        <f>IF(E38="","",Report1!I$9)</f>
        <v/>
      </c>
      <c r="I38" s="33"/>
      <c r="J38" s="58" t="str">
        <f>CONCATENATE(IF(AND(E38&lt;&gt;"",OR(Report1!I$9="",Report1!J$9="")),VLOOKUP(300,TextID,CODE(Language!$B$4)-64,FALSE),""),IF(AND(E38&lt;&gt;"",I38=""),VLOOKUP(302,TextID,CODE(Language!$B$4)-64,FALSE),""),IF(AND(E38="",I38&lt;&gt;""),VLOOKUP(306,TextID,CODE(Language!$B$4)-64,FALSE),""),IF(AND(E38&lt;&gt;"",E38=E37),VLOOKUP(308,TextID,CODE(Language!$B$4)-64,FALSE),""))</f>
        <v/>
      </c>
      <c r="K38" s="41"/>
      <c r="L38" s="71" t="str">
        <f>IF(E38="","",Report1!I$6)</f>
        <v/>
      </c>
    </row>
    <row r="39" spans="3:12">
      <c r="C39" s="41"/>
      <c r="D39" s="31" t="str">
        <f>IF(E39="","",Customer!E$7)</f>
        <v/>
      </c>
      <c r="E39" s="34"/>
      <c r="F39" s="57" t="str">
        <f t="shared" si="0"/>
        <v/>
      </c>
      <c r="G39" s="31" t="str">
        <f t="shared" si="1"/>
        <v/>
      </c>
      <c r="H39" s="32" t="str">
        <f>IF(E39="","",Report1!I$9)</f>
        <v/>
      </c>
      <c r="I39" s="33"/>
      <c r="J39" s="58" t="str">
        <f>CONCATENATE(IF(AND(E39&lt;&gt;"",OR(Report1!I$9="",Report1!J$9="")),VLOOKUP(300,TextID,CODE(Language!$B$4)-64,FALSE),""),IF(AND(E39&lt;&gt;"",I39=""),VLOOKUP(302,TextID,CODE(Language!$B$4)-64,FALSE),""),IF(AND(E39="",I39&lt;&gt;""),VLOOKUP(306,TextID,CODE(Language!$B$4)-64,FALSE),""),IF(AND(E39&lt;&gt;"",E39=E38),VLOOKUP(308,TextID,CODE(Language!$B$4)-64,FALSE),""))</f>
        <v/>
      </c>
      <c r="K39" s="41"/>
      <c r="L39" s="71" t="str">
        <f>IF(E39="","",Report1!I$6)</f>
        <v/>
      </c>
    </row>
    <row r="40" spans="3:12">
      <c r="C40" s="41"/>
      <c r="D40" s="31" t="str">
        <f>IF(E40="","",Customer!E$7)</f>
        <v/>
      </c>
      <c r="E40" s="34"/>
      <c r="F40" s="57" t="str">
        <f t="shared" si="0"/>
        <v/>
      </c>
      <c r="G40" s="31" t="str">
        <f t="shared" si="1"/>
        <v/>
      </c>
      <c r="H40" s="32" t="str">
        <f>IF(E40="","",Report1!I$9)</f>
        <v/>
      </c>
      <c r="I40" s="33"/>
      <c r="J40" s="58" t="str">
        <f>CONCATENATE(IF(AND(E40&lt;&gt;"",OR(Report1!I$9="",Report1!J$9="")),VLOOKUP(300,TextID,CODE(Language!$B$4)-64,FALSE),""),IF(AND(E40&lt;&gt;"",I40=""),VLOOKUP(302,TextID,CODE(Language!$B$4)-64,FALSE),""),IF(AND(E40="",I40&lt;&gt;""),VLOOKUP(306,TextID,CODE(Language!$B$4)-64,FALSE),""),IF(AND(E40&lt;&gt;"",E40=E39),VLOOKUP(308,TextID,CODE(Language!$B$4)-64,FALSE),""))</f>
        <v/>
      </c>
      <c r="K40" s="41"/>
      <c r="L40" s="71" t="str">
        <f>IF(E40="","",Report1!I$6)</f>
        <v/>
      </c>
    </row>
    <row r="41" spans="3:12">
      <c r="C41" s="41"/>
      <c r="D41" s="31" t="str">
        <f>IF(E41="","",Customer!E$7)</f>
        <v/>
      </c>
      <c r="E41" s="34"/>
      <c r="F41" s="57" t="str">
        <f t="shared" si="0"/>
        <v/>
      </c>
      <c r="G41" s="31" t="str">
        <f t="shared" si="1"/>
        <v/>
      </c>
      <c r="H41" s="32" t="str">
        <f>IF(E41="","",Report1!I$9)</f>
        <v/>
      </c>
      <c r="I41" s="33"/>
      <c r="J41" s="58" t="str">
        <f>CONCATENATE(IF(AND(E41&lt;&gt;"",OR(Report1!I$9="",Report1!J$9="")),VLOOKUP(300,TextID,CODE(Language!$B$4)-64,FALSE),""),IF(AND(E41&lt;&gt;"",I41=""),VLOOKUP(302,TextID,CODE(Language!$B$4)-64,FALSE),""),IF(AND(E41="",I41&lt;&gt;""),VLOOKUP(306,TextID,CODE(Language!$B$4)-64,FALSE),""),IF(AND(E41&lt;&gt;"",E41=E40),VLOOKUP(308,TextID,CODE(Language!$B$4)-64,FALSE),""))</f>
        <v/>
      </c>
      <c r="K41" s="41"/>
      <c r="L41" s="71" t="str">
        <f>IF(E41="","",Report1!I$6)</f>
        <v/>
      </c>
    </row>
    <row r="42" spans="3:12">
      <c r="C42" s="41"/>
      <c r="D42" s="31" t="str">
        <f>IF(E42="","",Customer!E$7)</f>
        <v/>
      </c>
      <c r="E42" s="34"/>
      <c r="F42" s="57" t="str">
        <f t="shared" si="0"/>
        <v/>
      </c>
      <c r="G42" s="31" t="str">
        <f t="shared" si="1"/>
        <v/>
      </c>
      <c r="H42" s="32" t="str">
        <f>IF(E42="","",Report1!I$9)</f>
        <v/>
      </c>
      <c r="I42" s="33"/>
      <c r="J42" s="58" t="str">
        <f>CONCATENATE(IF(AND(E42&lt;&gt;"",OR(Report1!I$9="",Report1!J$9="")),VLOOKUP(300,TextID,CODE(Language!$B$4)-64,FALSE),""),IF(AND(E42&lt;&gt;"",I42=""),VLOOKUP(302,TextID,CODE(Language!$B$4)-64,FALSE),""),IF(AND(E42="",I42&lt;&gt;""),VLOOKUP(306,TextID,CODE(Language!$B$4)-64,FALSE),""),IF(AND(E42&lt;&gt;"",E42=E41),VLOOKUP(308,TextID,CODE(Language!$B$4)-64,FALSE),""))</f>
        <v/>
      </c>
      <c r="K42" s="41"/>
      <c r="L42" s="71" t="str">
        <f>IF(E42="","",Report1!I$6)</f>
        <v/>
      </c>
    </row>
    <row r="43" spans="3:12">
      <c r="C43" s="41"/>
      <c r="D43" s="31" t="str">
        <f>IF(E43="","",Customer!E$7)</f>
        <v/>
      </c>
      <c r="E43" s="34"/>
      <c r="F43" s="57" t="str">
        <f t="shared" si="0"/>
        <v/>
      </c>
      <c r="G43" s="31" t="str">
        <f t="shared" si="1"/>
        <v/>
      </c>
      <c r="H43" s="32" t="str">
        <f>IF(E43="","",Report1!I$9)</f>
        <v/>
      </c>
      <c r="I43" s="33"/>
      <c r="J43" s="58" t="str">
        <f>CONCATENATE(IF(AND(E43&lt;&gt;"",OR(Report1!I$9="",Report1!J$9="")),VLOOKUP(300,TextID,CODE(Language!$B$4)-64,FALSE),""),IF(AND(E43&lt;&gt;"",I43=""),VLOOKUP(302,TextID,CODE(Language!$B$4)-64,FALSE),""),IF(AND(E43="",I43&lt;&gt;""),VLOOKUP(306,TextID,CODE(Language!$B$4)-64,FALSE),""),IF(AND(E43&lt;&gt;"",E43=E42),VLOOKUP(308,TextID,CODE(Language!$B$4)-64,FALSE),""))</f>
        <v/>
      </c>
      <c r="K43" s="41"/>
      <c r="L43" s="71" t="str">
        <f>IF(E43="","",Report1!I$6)</f>
        <v/>
      </c>
    </row>
    <row r="44" spans="3:12">
      <c r="C44" s="41"/>
      <c r="D44" s="31" t="str">
        <f>IF(E44="","",Customer!E$7)</f>
        <v/>
      </c>
      <c r="E44" s="34"/>
      <c r="F44" s="57" t="str">
        <f t="shared" si="0"/>
        <v/>
      </c>
      <c r="G44" s="31" t="str">
        <f t="shared" si="1"/>
        <v/>
      </c>
      <c r="H44" s="32" t="str">
        <f>IF(E44="","",Report1!I$9)</f>
        <v/>
      </c>
      <c r="I44" s="33"/>
      <c r="J44" s="58" t="str">
        <f>CONCATENATE(IF(AND(E44&lt;&gt;"",OR(Report1!I$9="",Report1!J$9="")),VLOOKUP(300,TextID,CODE(Language!$B$4)-64,FALSE),""),IF(AND(E44&lt;&gt;"",I44=""),VLOOKUP(302,TextID,CODE(Language!$B$4)-64,FALSE),""),IF(AND(E44="",I44&lt;&gt;""),VLOOKUP(306,TextID,CODE(Language!$B$4)-64,FALSE),""),IF(AND(E44&lt;&gt;"",E44=E43),VLOOKUP(308,TextID,CODE(Language!$B$4)-64,FALSE),""))</f>
        <v/>
      </c>
      <c r="K44" s="41"/>
      <c r="L44" s="71" t="str">
        <f>IF(E44="","",Report1!I$6)</f>
        <v/>
      </c>
    </row>
    <row r="45" spans="3:12">
      <c r="C45" s="41"/>
      <c r="D45" s="31" t="str">
        <f>IF(E45="","",Customer!E$7)</f>
        <v/>
      </c>
      <c r="E45" s="34"/>
      <c r="F45" s="57" t="str">
        <f t="shared" ref="F45:F76" si="2">IF($E45="","",VLOOKUP($E45,Material2b,2))</f>
        <v/>
      </c>
      <c r="G45" s="31" t="str">
        <f t="shared" ref="G45:G76" si="3">IF($E45="","",VLOOKUP($E45,Material2b,3))</f>
        <v/>
      </c>
      <c r="H45" s="32" t="str">
        <f>IF(E45="","",Report1!I$9)</f>
        <v/>
      </c>
      <c r="I45" s="33"/>
      <c r="J45" s="58" t="str">
        <f>CONCATENATE(IF(AND(E45&lt;&gt;"",OR(Report1!I$9="",Report1!J$9="")),VLOOKUP(300,TextID,CODE(Language!$B$4)-64,FALSE),""),IF(AND(E45&lt;&gt;"",I45=""),VLOOKUP(302,TextID,CODE(Language!$B$4)-64,FALSE),""),IF(AND(E45="",I45&lt;&gt;""),VLOOKUP(306,TextID,CODE(Language!$B$4)-64,FALSE),""),IF(AND(E45&lt;&gt;"",E45=E44),VLOOKUP(308,TextID,CODE(Language!$B$4)-64,FALSE),""))</f>
        <v/>
      </c>
      <c r="K45" s="41"/>
      <c r="L45" s="71" t="str">
        <f>IF(E45="","",Report1!I$6)</f>
        <v/>
      </c>
    </row>
    <row r="46" spans="3:12">
      <c r="C46" s="41"/>
      <c r="D46" s="31" t="str">
        <f>IF(E46="","",Customer!E$7)</f>
        <v/>
      </c>
      <c r="E46" s="34"/>
      <c r="F46" s="57" t="str">
        <f t="shared" si="2"/>
        <v/>
      </c>
      <c r="G46" s="31" t="str">
        <f t="shared" si="3"/>
        <v/>
      </c>
      <c r="H46" s="32" t="str">
        <f>IF(E46="","",Report1!I$9)</f>
        <v/>
      </c>
      <c r="I46" s="33"/>
      <c r="J46" s="58" t="str">
        <f>CONCATENATE(IF(AND(E46&lt;&gt;"",OR(Report1!I$9="",Report1!J$9="")),VLOOKUP(300,TextID,CODE(Language!$B$4)-64,FALSE),""),IF(AND(E46&lt;&gt;"",I46=""),VLOOKUP(302,TextID,CODE(Language!$B$4)-64,FALSE),""),IF(AND(E46="",I46&lt;&gt;""),VLOOKUP(306,TextID,CODE(Language!$B$4)-64,FALSE),""),IF(AND(E46&lt;&gt;"",E46=E45),VLOOKUP(308,TextID,CODE(Language!$B$4)-64,FALSE),""))</f>
        <v/>
      </c>
      <c r="K46" s="41"/>
      <c r="L46" s="71" t="str">
        <f>IF(E46="","",Report1!I$6)</f>
        <v/>
      </c>
    </row>
    <row r="47" spans="3:12">
      <c r="C47" s="41"/>
      <c r="D47" s="31" t="str">
        <f>IF(E47="","",Customer!E$7)</f>
        <v/>
      </c>
      <c r="E47" s="34"/>
      <c r="F47" s="57" t="str">
        <f t="shared" si="2"/>
        <v/>
      </c>
      <c r="G47" s="31" t="str">
        <f t="shared" si="3"/>
        <v/>
      </c>
      <c r="H47" s="32" t="str">
        <f>IF(E47="","",Report1!I$9)</f>
        <v/>
      </c>
      <c r="I47" s="33"/>
      <c r="J47" s="58" t="str">
        <f>CONCATENATE(IF(AND(E47&lt;&gt;"",OR(Report1!I$9="",Report1!J$9="")),VLOOKUP(300,TextID,CODE(Language!$B$4)-64,FALSE),""),IF(AND(E47&lt;&gt;"",I47=""),VLOOKUP(302,TextID,CODE(Language!$B$4)-64,FALSE),""),IF(AND(E47="",I47&lt;&gt;""),VLOOKUP(306,TextID,CODE(Language!$B$4)-64,FALSE),""),IF(AND(E47&lt;&gt;"",E47=E46),VLOOKUP(308,TextID,CODE(Language!$B$4)-64,FALSE),""))</f>
        <v/>
      </c>
      <c r="K47" s="41"/>
      <c r="L47" s="71" t="str">
        <f>IF(E47="","",Report1!I$6)</f>
        <v/>
      </c>
    </row>
    <row r="48" spans="3:12">
      <c r="C48" s="41"/>
      <c r="D48" s="31" t="str">
        <f>IF(E48="","",Customer!E$7)</f>
        <v/>
      </c>
      <c r="E48" s="34"/>
      <c r="F48" s="57" t="str">
        <f t="shared" si="2"/>
        <v/>
      </c>
      <c r="G48" s="31" t="str">
        <f t="shared" si="3"/>
        <v/>
      </c>
      <c r="H48" s="32" t="str">
        <f>IF(E48="","",Report1!I$9)</f>
        <v/>
      </c>
      <c r="I48" s="33"/>
      <c r="J48" s="58" t="str">
        <f>CONCATENATE(IF(AND(E48&lt;&gt;"",OR(Report1!I$9="",Report1!J$9="")),VLOOKUP(300,TextID,CODE(Language!$B$4)-64,FALSE),""),IF(AND(E48&lt;&gt;"",I48=""),VLOOKUP(302,TextID,CODE(Language!$B$4)-64,FALSE),""),IF(AND(E48="",I48&lt;&gt;""),VLOOKUP(306,TextID,CODE(Language!$B$4)-64,FALSE),""),IF(AND(E48&lt;&gt;"",E48=E47),VLOOKUP(308,TextID,CODE(Language!$B$4)-64,FALSE),""))</f>
        <v/>
      </c>
      <c r="K48" s="41"/>
      <c r="L48" s="71" t="str">
        <f>IF(E48="","",Report1!I$6)</f>
        <v/>
      </c>
    </row>
    <row r="49" spans="3:12">
      <c r="C49" s="41"/>
      <c r="D49" s="31" t="str">
        <f>IF(E49="","",Customer!E$7)</f>
        <v/>
      </c>
      <c r="E49" s="34"/>
      <c r="F49" s="57" t="str">
        <f t="shared" si="2"/>
        <v/>
      </c>
      <c r="G49" s="31" t="str">
        <f t="shared" si="3"/>
        <v/>
      </c>
      <c r="H49" s="32" t="str">
        <f>IF(E49="","",Report1!I$9)</f>
        <v/>
      </c>
      <c r="I49" s="33"/>
      <c r="J49" s="58" t="str">
        <f>CONCATENATE(IF(AND(E49&lt;&gt;"",OR(Report1!I$9="",Report1!J$9="")),VLOOKUP(300,TextID,CODE(Language!$B$4)-64,FALSE),""),IF(AND(E49&lt;&gt;"",I49=""),VLOOKUP(302,TextID,CODE(Language!$B$4)-64,FALSE),""),IF(AND(E49="",I49&lt;&gt;""),VLOOKUP(306,TextID,CODE(Language!$B$4)-64,FALSE),""),IF(AND(E49&lt;&gt;"",E49=E48),VLOOKUP(308,TextID,CODE(Language!$B$4)-64,FALSE),""))</f>
        <v/>
      </c>
      <c r="K49" s="41"/>
      <c r="L49" s="71" t="str">
        <f>IF(E49="","",Report1!I$6)</f>
        <v/>
      </c>
    </row>
    <row r="50" spans="3:12">
      <c r="C50" s="41"/>
      <c r="D50" s="31" t="str">
        <f>IF(E50="","",Customer!E$7)</f>
        <v/>
      </c>
      <c r="E50" s="34"/>
      <c r="F50" s="57" t="str">
        <f t="shared" si="2"/>
        <v/>
      </c>
      <c r="G50" s="31" t="str">
        <f t="shared" si="3"/>
        <v/>
      </c>
      <c r="H50" s="32" t="str">
        <f>IF(E50="","",Report1!I$9)</f>
        <v/>
      </c>
      <c r="I50" s="33"/>
      <c r="J50" s="58" t="str">
        <f>CONCATENATE(IF(AND(E50&lt;&gt;"",OR(Report1!I$9="",Report1!J$9="")),VLOOKUP(300,TextID,CODE(Language!$B$4)-64,FALSE),""),IF(AND(E50&lt;&gt;"",I50=""),VLOOKUP(302,TextID,CODE(Language!$B$4)-64,FALSE),""),IF(AND(E50="",I50&lt;&gt;""),VLOOKUP(306,TextID,CODE(Language!$B$4)-64,FALSE),""),IF(AND(E50&lt;&gt;"",E50=E49),VLOOKUP(308,TextID,CODE(Language!$B$4)-64,FALSE),""))</f>
        <v/>
      </c>
      <c r="K50" s="41"/>
      <c r="L50" s="71" t="str">
        <f>IF(E50="","",Report1!I$6)</f>
        <v/>
      </c>
    </row>
    <row r="51" spans="3:12">
      <c r="C51" s="41"/>
      <c r="D51" s="31" t="str">
        <f>IF(E51="","",Customer!E$7)</f>
        <v/>
      </c>
      <c r="E51" s="34"/>
      <c r="F51" s="57" t="str">
        <f t="shared" si="2"/>
        <v/>
      </c>
      <c r="G51" s="31" t="str">
        <f t="shared" si="3"/>
        <v/>
      </c>
      <c r="H51" s="32" t="str">
        <f>IF(E51="","",Report1!I$9)</f>
        <v/>
      </c>
      <c r="I51" s="33"/>
      <c r="J51" s="58" t="str">
        <f>CONCATENATE(IF(AND(E51&lt;&gt;"",OR(Report1!I$9="",Report1!J$9="")),VLOOKUP(300,TextID,CODE(Language!$B$4)-64,FALSE),""),IF(AND(E51&lt;&gt;"",I51=""),VLOOKUP(302,TextID,CODE(Language!$B$4)-64,FALSE),""),IF(AND(E51="",I51&lt;&gt;""),VLOOKUP(306,TextID,CODE(Language!$B$4)-64,FALSE),""),IF(AND(E51&lt;&gt;"",E51=E50),VLOOKUP(308,TextID,CODE(Language!$B$4)-64,FALSE),""))</f>
        <v/>
      </c>
      <c r="K51" s="41"/>
      <c r="L51" s="71" t="str">
        <f>IF(E51="","",Report1!I$6)</f>
        <v/>
      </c>
    </row>
    <row r="52" spans="3:12">
      <c r="C52" s="41"/>
      <c r="D52" s="31" t="str">
        <f>IF(E52="","",Customer!E$7)</f>
        <v/>
      </c>
      <c r="E52" s="34"/>
      <c r="F52" s="57" t="str">
        <f t="shared" si="2"/>
        <v/>
      </c>
      <c r="G52" s="31" t="str">
        <f t="shared" si="3"/>
        <v/>
      </c>
      <c r="H52" s="32" t="str">
        <f>IF(E52="","",Report1!I$9)</f>
        <v/>
      </c>
      <c r="I52" s="33"/>
      <c r="J52" s="58" t="str">
        <f>CONCATENATE(IF(AND(E52&lt;&gt;"",OR(Report1!I$9="",Report1!J$9="")),VLOOKUP(300,TextID,CODE(Language!$B$4)-64,FALSE),""),IF(AND(E52&lt;&gt;"",I52=""),VLOOKUP(302,TextID,CODE(Language!$B$4)-64,FALSE),""),IF(AND(E52="",I52&lt;&gt;""),VLOOKUP(306,TextID,CODE(Language!$B$4)-64,FALSE),""),IF(AND(E52&lt;&gt;"",E52=E51),VLOOKUP(308,TextID,CODE(Language!$B$4)-64,FALSE),""))</f>
        <v/>
      </c>
      <c r="K52" s="41"/>
      <c r="L52" s="71" t="str">
        <f>IF(E52="","",Report1!I$6)</f>
        <v/>
      </c>
    </row>
    <row r="53" spans="3:12">
      <c r="C53" s="41"/>
      <c r="D53" s="31" t="str">
        <f>IF(E53="","",Customer!E$7)</f>
        <v/>
      </c>
      <c r="E53" s="34"/>
      <c r="F53" s="57" t="str">
        <f t="shared" si="2"/>
        <v/>
      </c>
      <c r="G53" s="31" t="str">
        <f t="shared" si="3"/>
        <v/>
      </c>
      <c r="H53" s="32" t="str">
        <f>IF(E53="","",Report1!I$9)</f>
        <v/>
      </c>
      <c r="I53" s="33"/>
      <c r="J53" s="58" t="str">
        <f>CONCATENATE(IF(AND(E53&lt;&gt;"",OR(Report1!I$9="",Report1!J$9="")),VLOOKUP(300,TextID,CODE(Language!$B$4)-64,FALSE),""),IF(AND(E53&lt;&gt;"",I53=""),VLOOKUP(302,TextID,CODE(Language!$B$4)-64,FALSE),""),IF(AND(E53="",I53&lt;&gt;""),VLOOKUP(306,TextID,CODE(Language!$B$4)-64,FALSE),""),IF(AND(E53&lt;&gt;"",E53=E52),VLOOKUP(308,TextID,CODE(Language!$B$4)-64,FALSE),""))</f>
        <v/>
      </c>
      <c r="K53" s="41"/>
      <c r="L53" s="71" t="str">
        <f>IF(E53="","",Report1!I$6)</f>
        <v/>
      </c>
    </row>
    <row r="54" spans="3:12">
      <c r="C54" s="41"/>
      <c r="D54" s="31" t="str">
        <f>IF(E54="","",Customer!E$7)</f>
        <v/>
      </c>
      <c r="E54" s="34"/>
      <c r="F54" s="57" t="str">
        <f t="shared" si="2"/>
        <v/>
      </c>
      <c r="G54" s="31" t="str">
        <f t="shared" si="3"/>
        <v/>
      </c>
      <c r="H54" s="32" t="str">
        <f>IF(E54="","",Report1!I$9)</f>
        <v/>
      </c>
      <c r="I54" s="33"/>
      <c r="J54" s="58" t="str">
        <f>CONCATENATE(IF(AND(E54&lt;&gt;"",OR(Report1!I$9="",Report1!J$9="")),VLOOKUP(300,TextID,CODE(Language!$B$4)-64,FALSE),""),IF(AND(E54&lt;&gt;"",I54=""),VLOOKUP(302,TextID,CODE(Language!$B$4)-64,FALSE),""),IF(AND(E54="",I54&lt;&gt;""),VLOOKUP(306,TextID,CODE(Language!$B$4)-64,FALSE),""),IF(AND(E54&lt;&gt;"",E54=E53),VLOOKUP(308,TextID,CODE(Language!$B$4)-64,FALSE),""))</f>
        <v/>
      </c>
      <c r="K54" s="41"/>
      <c r="L54" s="71" t="str">
        <f>IF(E54="","",Report1!I$6)</f>
        <v/>
      </c>
    </row>
    <row r="55" spans="3:12">
      <c r="C55" s="41"/>
      <c r="D55" s="31" t="str">
        <f>IF(E55="","",Customer!E$7)</f>
        <v/>
      </c>
      <c r="E55" s="34"/>
      <c r="F55" s="57" t="str">
        <f t="shared" si="2"/>
        <v/>
      </c>
      <c r="G55" s="31" t="str">
        <f t="shared" si="3"/>
        <v/>
      </c>
      <c r="H55" s="32" t="str">
        <f>IF(E55="","",Report1!I$9)</f>
        <v/>
      </c>
      <c r="I55" s="33"/>
      <c r="J55" s="58" t="str">
        <f>CONCATENATE(IF(AND(E55&lt;&gt;"",OR(Report1!I$9="",Report1!J$9="")),VLOOKUP(300,TextID,CODE(Language!$B$4)-64,FALSE),""),IF(AND(E55&lt;&gt;"",I55=""),VLOOKUP(302,TextID,CODE(Language!$B$4)-64,FALSE),""),IF(AND(E55="",I55&lt;&gt;""),VLOOKUP(306,TextID,CODE(Language!$B$4)-64,FALSE),""),IF(AND(E55&lt;&gt;"",E55=E54),VLOOKUP(308,TextID,CODE(Language!$B$4)-64,FALSE),""))</f>
        <v/>
      </c>
      <c r="K55" s="41"/>
      <c r="L55" s="71" t="str">
        <f>IF(E55="","",Report1!I$6)</f>
        <v/>
      </c>
    </row>
    <row r="56" spans="3:12">
      <c r="C56" s="41"/>
      <c r="D56" s="31" t="str">
        <f>IF(E56="","",Customer!E$7)</f>
        <v/>
      </c>
      <c r="E56" s="34"/>
      <c r="F56" s="57" t="str">
        <f t="shared" si="2"/>
        <v/>
      </c>
      <c r="G56" s="31" t="str">
        <f t="shared" si="3"/>
        <v/>
      </c>
      <c r="H56" s="32" t="str">
        <f>IF(E56="","",Report1!I$9)</f>
        <v/>
      </c>
      <c r="I56" s="33"/>
      <c r="J56" s="58" t="str">
        <f>CONCATENATE(IF(AND(E56&lt;&gt;"",OR(Report1!I$9="",Report1!J$9="")),VLOOKUP(300,TextID,CODE(Language!$B$4)-64,FALSE),""),IF(AND(E56&lt;&gt;"",I56=""),VLOOKUP(302,TextID,CODE(Language!$B$4)-64,FALSE),""),IF(AND(E56="",I56&lt;&gt;""),VLOOKUP(306,TextID,CODE(Language!$B$4)-64,FALSE),""),IF(AND(E56&lt;&gt;"",E56=E55),VLOOKUP(308,TextID,CODE(Language!$B$4)-64,FALSE),""))</f>
        <v/>
      </c>
      <c r="K56" s="41"/>
      <c r="L56" s="71" t="str">
        <f>IF(E56="","",Report1!I$6)</f>
        <v/>
      </c>
    </row>
    <row r="57" spans="3:12">
      <c r="C57" s="41"/>
      <c r="D57" s="31" t="str">
        <f>IF(E57="","",Customer!E$7)</f>
        <v/>
      </c>
      <c r="E57" s="34"/>
      <c r="F57" s="57" t="str">
        <f t="shared" si="2"/>
        <v/>
      </c>
      <c r="G57" s="31" t="str">
        <f t="shared" si="3"/>
        <v/>
      </c>
      <c r="H57" s="32" t="str">
        <f>IF(E57="","",Report1!I$9)</f>
        <v/>
      </c>
      <c r="I57" s="33"/>
      <c r="J57" s="58" t="str">
        <f>CONCATENATE(IF(AND(E57&lt;&gt;"",OR(Report1!I$9="",Report1!J$9="")),VLOOKUP(300,TextID,CODE(Language!$B$4)-64,FALSE),""),IF(AND(E57&lt;&gt;"",I57=""),VLOOKUP(302,TextID,CODE(Language!$B$4)-64,FALSE),""),IF(AND(E57="",I57&lt;&gt;""),VLOOKUP(306,TextID,CODE(Language!$B$4)-64,FALSE),""),IF(AND(E57&lt;&gt;"",E57=E56),VLOOKUP(308,TextID,CODE(Language!$B$4)-64,FALSE),""))</f>
        <v/>
      </c>
      <c r="K57" s="41"/>
      <c r="L57" s="71" t="str">
        <f>IF(E57="","",Report1!I$6)</f>
        <v/>
      </c>
    </row>
    <row r="58" spans="3:12">
      <c r="C58" s="41"/>
      <c r="D58" s="31" t="str">
        <f>IF(E58="","",Customer!E$7)</f>
        <v/>
      </c>
      <c r="E58" s="34"/>
      <c r="F58" s="57" t="str">
        <f t="shared" si="2"/>
        <v/>
      </c>
      <c r="G58" s="31" t="str">
        <f t="shared" si="3"/>
        <v/>
      </c>
      <c r="H58" s="32" t="str">
        <f>IF(E58="","",Report1!I$9)</f>
        <v/>
      </c>
      <c r="I58" s="33"/>
      <c r="J58" s="58" t="str">
        <f>CONCATENATE(IF(AND(E58&lt;&gt;"",OR(Report1!I$9="",Report1!J$9="")),VLOOKUP(300,TextID,CODE(Language!$B$4)-64,FALSE),""),IF(AND(E58&lt;&gt;"",I58=""),VLOOKUP(302,TextID,CODE(Language!$B$4)-64,FALSE),""),IF(AND(E58="",I58&lt;&gt;""),VLOOKUP(306,TextID,CODE(Language!$B$4)-64,FALSE),""),IF(AND(E58&lt;&gt;"",E58=E57),VLOOKUP(308,TextID,CODE(Language!$B$4)-64,FALSE),""))</f>
        <v/>
      </c>
      <c r="K58" s="41"/>
      <c r="L58" s="71" t="str">
        <f>IF(E58="","",Report1!I$6)</f>
        <v/>
      </c>
    </row>
    <row r="59" spans="3:12">
      <c r="C59" s="41"/>
      <c r="D59" s="31" t="str">
        <f>IF(E59="","",Customer!E$7)</f>
        <v/>
      </c>
      <c r="E59" s="34"/>
      <c r="F59" s="57" t="str">
        <f t="shared" si="2"/>
        <v/>
      </c>
      <c r="G59" s="31" t="str">
        <f t="shared" si="3"/>
        <v/>
      </c>
      <c r="H59" s="32" t="str">
        <f>IF(E59="","",Report1!I$9)</f>
        <v/>
      </c>
      <c r="I59" s="33"/>
      <c r="J59" s="58" t="str">
        <f>CONCATENATE(IF(AND(E59&lt;&gt;"",OR(Report1!I$9="",Report1!J$9="")),VLOOKUP(300,TextID,CODE(Language!$B$4)-64,FALSE),""),IF(AND(E59&lt;&gt;"",I59=""),VLOOKUP(302,TextID,CODE(Language!$B$4)-64,FALSE),""),IF(AND(E59="",I59&lt;&gt;""),VLOOKUP(306,TextID,CODE(Language!$B$4)-64,FALSE),""),IF(AND(E59&lt;&gt;"",E59=E58),VLOOKUP(308,TextID,CODE(Language!$B$4)-64,FALSE),""))</f>
        <v/>
      </c>
      <c r="K59" s="41"/>
      <c r="L59" s="71" t="str">
        <f>IF(E59="","",Report1!I$6)</f>
        <v/>
      </c>
    </row>
    <row r="60" spans="3:12">
      <c r="C60" s="41"/>
      <c r="D60" s="31" t="str">
        <f>IF(E60="","",Customer!E$7)</f>
        <v/>
      </c>
      <c r="E60" s="34"/>
      <c r="F60" s="57" t="str">
        <f t="shared" si="2"/>
        <v/>
      </c>
      <c r="G60" s="31" t="str">
        <f t="shared" si="3"/>
        <v/>
      </c>
      <c r="H60" s="32" t="str">
        <f>IF(E60="","",Report1!I$9)</f>
        <v/>
      </c>
      <c r="I60" s="33"/>
      <c r="J60" s="58" t="str">
        <f>CONCATENATE(IF(AND(E60&lt;&gt;"",OR(Report1!I$9="",Report1!J$9="")),VLOOKUP(300,TextID,CODE(Language!$B$4)-64,FALSE),""),IF(AND(E60&lt;&gt;"",I60=""),VLOOKUP(302,TextID,CODE(Language!$B$4)-64,FALSE),""),IF(AND(E60="",I60&lt;&gt;""),VLOOKUP(306,TextID,CODE(Language!$B$4)-64,FALSE),""),IF(AND(E60&lt;&gt;"",E60=E59),VLOOKUP(308,TextID,CODE(Language!$B$4)-64,FALSE),""))</f>
        <v/>
      </c>
      <c r="K60" s="41"/>
      <c r="L60" s="71" t="str">
        <f>IF(E60="","",Report1!I$6)</f>
        <v/>
      </c>
    </row>
    <row r="61" spans="3:12">
      <c r="C61" s="41"/>
      <c r="D61" s="31" t="str">
        <f>IF(E61="","",Customer!E$7)</f>
        <v/>
      </c>
      <c r="E61" s="34"/>
      <c r="F61" s="57" t="str">
        <f t="shared" si="2"/>
        <v/>
      </c>
      <c r="G61" s="31" t="str">
        <f t="shared" si="3"/>
        <v/>
      </c>
      <c r="H61" s="32" t="str">
        <f>IF(E61="","",Report1!I$9)</f>
        <v/>
      </c>
      <c r="I61" s="33"/>
      <c r="J61" s="58" t="str">
        <f>CONCATENATE(IF(AND(E61&lt;&gt;"",OR(Report1!I$9="",Report1!J$9="")),VLOOKUP(300,TextID,CODE(Language!$B$4)-64,FALSE),""),IF(AND(E61&lt;&gt;"",I61=""),VLOOKUP(302,TextID,CODE(Language!$B$4)-64,FALSE),""),IF(AND(E61="",I61&lt;&gt;""),VLOOKUP(306,TextID,CODE(Language!$B$4)-64,FALSE),""),IF(AND(E61&lt;&gt;"",E61=E60),VLOOKUP(308,TextID,CODE(Language!$B$4)-64,FALSE),""))</f>
        <v/>
      </c>
      <c r="K61" s="41"/>
      <c r="L61" s="71" t="str">
        <f>IF(E61="","",Report1!I$6)</f>
        <v/>
      </c>
    </row>
    <row r="62" spans="3:12">
      <c r="C62" s="41"/>
      <c r="D62" s="31" t="str">
        <f>IF(E62="","",Customer!E$7)</f>
        <v/>
      </c>
      <c r="E62" s="34"/>
      <c r="F62" s="57" t="str">
        <f t="shared" si="2"/>
        <v/>
      </c>
      <c r="G62" s="31" t="str">
        <f t="shared" si="3"/>
        <v/>
      </c>
      <c r="H62" s="32" t="str">
        <f>IF(E62="","",Report1!I$9)</f>
        <v/>
      </c>
      <c r="I62" s="33"/>
      <c r="J62" s="58" t="str">
        <f>CONCATENATE(IF(AND(E62&lt;&gt;"",OR(Report1!I$9="",Report1!J$9="")),VLOOKUP(300,TextID,CODE(Language!$B$4)-64,FALSE),""),IF(AND(E62&lt;&gt;"",I62=""),VLOOKUP(302,TextID,CODE(Language!$B$4)-64,FALSE),""),IF(AND(E62="",I62&lt;&gt;""),VLOOKUP(306,TextID,CODE(Language!$B$4)-64,FALSE),""),IF(AND(E62&lt;&gt;"",E62=E61),VLOOKUP(308,TextID,CODE(Language!$B$4)-64,FALSE),""))</f>
        <v/>
      </c>
      <c r="K62" s="41"/>
      <c r="L62" s="71" t="str">
        <f>IF(E62="","",Report1!I$6)</f>
        <v/>
      </c>
    </row>
    <row r="63" spans="3:12">
      <c r="C63" s="41"/>
      <c r="D63" s="31" t="str">
        <f>IF(E63="","",Customer!E$7)</f>
        <v/>
      </c>
      <c r="E63" s="34"/>
      <c r="F63" s="57" t="str">
        <f t="shared" si="2"/>
        <v/>
      </c>
      <c r="G63" s="31" t="str">
        <f t="shared" si="3"/>
        <v/>
      </c>
      <c r="H63" s="32" t="str">
        <f>IF(E63="","",Report1!I$9)</f>
        <v/>
      </c>
      <c r="I63" s="33"/>
      <c r="J63" s="58" t="str">
        <f>CONCATENATE(IF(AND(E63&lt;&gt;"",OR(Report1!I$9="",Report1!J$9="")),VLOOKUP(300,TextID,CODE(Language!$B$4)-64,FALSE),""),IF(AND(E63&lt;&gt;"",I63=""),VLOOKUP(302,TextID,CODE(Language!$B$4)-64,FALSE),""),IF(AND(E63="",I63&lt;&gt;""),VLOOKUP(306,TextID,CODE(Language!$B$4)-64,FALSE),""),IF(AND(E63&lt;&gt;"",E63=E62),VLOOKUP(308,TextID,CODE(Language!$B$4)-64,FALSE),""))</f>
        <v/>
      </c>
      <c r="K63" s="41"/>
      <c r="L63" s="71" t="str">
        <f>IF(E63="","",Report1!I$6)</f>
        <v/>
      </c>
    </row>
    <row r="64" spans="3:12">
      <c r="C64" s="41"/>
      <c r="D64" s="31" t="str">
        <f>IF(E64="","",Customer!E$7)</f>
        <v/>
      </c>
      <c r="E64" s="34"/>
      <c r="F64" s="57" t="str">
        <f t="shared" si="2"/>
        <v/>
      </c>
      <c r="G64" s="31" t="str">
        <f t="shared" si="3"/>
        <v/>
      </c>
      <c r="H64" s="32" t="str">
        <f>IF(E64="","",Report1!I$9)</f>
        <v/>
      </c>
      <c r="I64" s="33"/>
      <c r="J64" s="58" t="str">
        <f>CONCATENATE(IF(AND(E64&lt;&gt;"",OR(Report1!I$9="",Report1!J$9="")),VLOOKUP(300,TextID,CODE(Language!$B$4)-64,FALSE),""),IF(AND(E64&lt;&gt;"",I64=""),VLOOKUP(302,TextID,CODE(Language!$B$4)-64,FALSE),""),IF(AND(E64="",I64&lt;&gt;""),VLOOKUP(306,TextID,CODE(Language!$B$4)-64,FALSE),""),IF(AND(E64&lt;&gt;"",E64=E63),VLOOKUP(308,TextID,CODE(Language!$B$4)-64,FALSE),""))</f>
        <v/>
      </c>
      <c r="K64" s="41"/>
      <c r="L64" s="71" t="str">
        <f>IF(E64="","",Report1!I$6)</f>
        <v/>
      </c>
    </row>
    <row r="65" spans="3:12">
      <c r="C65" s="41"/>
      <c r="D65" s="31" t="str">
        <f>IF(E65="","",Customer!E$7)</f>
        <v/>
      </c>
      <c r="E65" s="34"/>
      <c r="F65" s="57" t="str">
        <f t="shared" si="2"/>
        <v/>
      </c>
      <c r="G65" s="31" t="str">
        <f t="shared" si="3"/>
        <v/>
      </c>
      <c r="H65" s="32" t="str">
        <f>IF(E65="","",Report1!I$9)</f>
        <v/>
      </c>
      <c r="I65" s="33"/>
      <c r="J65" s="58" t="str">
        <f>CONCATENATE(IF(AND(E65&lt;&gt;"",OR(Report1!I$9="",Report1!J$9="")),VLOOKUP(300,TextID,CODE(Language!$B$4)-64,FALSE),""),IF(AND(E65&lt;&gt;"",I65=""),VLOOKUP(302,TextID,CODE(Language!$B$4)-64,FALSE),""),IF(AND(E65="",I65&lt;&gt;""),VLOOKUP(306,TextID,CODE(Language!$B$4)-64,FALSE),""),IF(AND(E65&lt;&gt;"",E65=E64),VLOOKUP(308,TextID,CODE(Language!$B$4)-64,FALSE),""))</f>
        <v/>
      </c>
      <c r="K65" s="41"/>
      <c r="L65" s="71" t="str">
        <f>IF(E65="","",Report1!I$6)</f>
        <v/>
      </c>
    </row>
    <row r="66" spans="3:12">
      <c r="C66" s="41"/>
      <c r="D66" s="31" t="str">
        <f>IF(E66="","",Customer!E$7)</f>
        <v/>
      </c>
      <c r="E66" s="34"/>
      <c r="F66" s="57" t="str">
        <f t="shared" si="2"/>
        <v/>
      </c>
      <c r="G66" s="31" t="str">
        <f t="shared" si="3"/>
        <v/>
      </c>
      <c r="H66" s="32" t="str">
        <f>IF(E66="","",Report1!I$9)</f>
        <v/>
      </c>
      <c r="I66" s="33"/>
      <c r="J66" s="58" t="str">
        <f>CONCATENATE(IF(AND(E66&lt;&gt;"",OR(Report1!I$9="",Report1!J$9="")),VLOOKUP(300,TextID,CODE(Language!$B$4)-64,FALSE),""),IF(AND(E66&lt;&gt;"",I66=""),VLOOKUP(302,TextID,CODE(Language!$B$4)-64,FALSE),""),IF(AND(E66="",I66&lt;&gt;""),VLOOKUP(306,TextID,CODE(Language!$B$4)-64,FALSE),""),IF(AND(E66&lt;&gt;"",E66=E65),VLOOKUP(308,TextID,CODE(Language!$B$4)-64,FALSE),""))</f>
        <v/>
      </c>
      <c r="K66" s="41"/>
      <c r="L66" s="71" t="str">
        <f>IF(E66="","",Report1!I$6)</f>
        <v/>
      </c>
    </row>
    <row r="67" spans="3:12">
      <c r="C67" s="41"/>
      <c r="D67" s="31" t="str">
        <f>IF(E67="","",Customer!E$7)</f>
        <v/>
      </c>
      <c r="E67" s="34"/>
      <c r="F67" s="57" t="str">
        <f t="shared" si="2"/>
        <v/>
      </c>
      <c r="G67" s="31" t="str">
        <f t="shared" si="3"/>
        <v/>
      </c>
      <c r="H67" s="32" t="str">
        <f>IF(E67="","",Report1!I$9)</f>
        <v/>
      </c>
      <c r="I67" s="33"/>
      <c r="J67" s="58" t="str">
        <f>CONCATENATE(IF(AND(E67&lt;&gt;"",OR(Report1!I$9="",Report1!J$9="")),VLOOKUP(300,TextID,CODE(Language!$B$4)-64,FALSE),""),IF(AND(E67&lt;&gt;"",I67=""),VLOOKUP(302,TextID,CODE(Language!$B$4)-64,FALSE),""),IF(AND(E67="",I67&lt;&gt;""),VLOOKUP(306,TextID,CODE(Language!$B$4)-64,FALSE),""),IF(AND(E67&lt;&gt;"",E67=E66),VLOOKUP(308,TextID,CODE(Language!$B$4)-64,FALSE),""))</f>
        <v/>
      </c>
      <c r="K67" s="41"/>
      <c r="L67" s="71" t="str">
        <f>IF(E67="","",Report1!I$6)</f>
        <v/>
      </c>
    </row>
    <row r="68" spans="3:12">
      <c r="C68" s="41"/>
      <c r="D68" s="31" t="str">
        <f>IF(E68="","",Customer!E$7)</f>
        <v/>
      </c>
      <c r="E68" s="34"/>
      <c r="F68" s="57" t="str">
        <f t="shared" si="2"/>
        <v/>
      </c>
      <c r="G68" s="31" t="str">
        <f t="shared" si="3"/>
        <v/>
      </c>
      <c r="H68" s="32" t="str">
        <f>IF(E68="","",Report1!I$9)</f>
        <v/>
      </c>
      <c r="I68" s="33"/>
      <c r="J68" s="58" t="str">
        <f>CONCATENATE(IF(AND(E68&lt;&gt;"",OR(Report1!I$9="",Report1!J$9="")),VLOOKUP(300,TextID,CODE(Language!$B$4)-64,FALSE),""),IF(AND(E68&lt;&gt;"",I68=""),VLOOKUP(302,TextID,CODE(Language!$B$4)-64,FALSE),""),IF(AND(E68="",I68&lt;&gt;""),VLOOKUP(306,TextID,CODE(Language!$B$4)-64,FALSE),""),IF(AND(E68&lt;&gt;"",E68=E67),VLOOKUP(308,TextID,CODE(Language!$B$4)-64,FALSE),""))</f>
        <v/>
      </c>
      <c r="K68" s="41"/>
      <c r="L68" s="71" t="str">
        <f>IF(E68="","",Report1!I$6)</f>
        <v/>
      </c>
    </row>
    <row r="69" spans="3:12">
      <c r="C69" s="41"/>
      <c r="D69" s="31" t="str">
        <f>IF(E69="","",Customer!E$7)</f>
        <v/>
      </c>
      <c r="E69" s="34"/>
      <c r="F69" s="57" t="str">
        <f t="shared" si="2"/>
        <v/>
      </c>
      <c r="G69" s="31" t="str">
        <f t="shared" si="3"/>
        <v/>
      </c>
      <c r="H69" s="32" t="str">
        <f>IF(E69="","",Report1!I$9)</f>
        <v/>
      </c>
      <c r="I69" s="33"/>
      <c r="J69" s="58" t="str">
        <f>CONCATENATE(IF(AND(E69&lt;&gt;"",OR(Report1!I$9="",Report1!J$9="")),VLOOKUP(300,TextID,CODE(Language!$B$4)-64,FALSE),""),IF(AND(E69&lt;&gt;"",I69=""),VLOOKUP(302,TextID,CODE(Language!$B$4)-64,FALSE),""),IF(AND(E69="",I69&lt;&gt;""),VLOOKUP(306,TextID,CODE(Language!$B$4)-64,FALSE),""),IF(AND(E69&lt;&gt;"",E69=E68),VLOOKUP(308,TextID,CODE(Language!$B$4)-64,FALSE),""))</f>
        <v/>
      </c>
      <c r="K69" s="41"/>
      <c r="L69" s="71" t="str">
        <f>IF(E69="","",Report1!I$6)</f>
        <v/>
      </c>
    </row>
    <row r="70" spans="3:12">
      <c r="C70" s="41"/>
      <c r="D70" s="31" t="str">
        <f>IF(E70="","",Customer!E$7)</f>
        <v/>
      </c>
      <c r="E70" s="34"/>
      <c r="F70" s="57" t="str">
        <f t="shared" si="2"/>
        <v/>
      </c>
      <c r="G70" s="31" t="str">
        <f t="shared" si="3"/>
        <v/>
      </c>
      <c r="H70" s="32" t="str">
        <f>IF(E70="","",Report1!I$9)</f>
        <v/>
      </c>
      <c r="I70" s="33"/>
      <c r="J70" s="58" t="str">
        <f>CONCATENATE(IF(AND(E70&lt;&gt;"",OR(Report1!I$9="",Report1!J$9="")),VLOOKUP(300,TextID,CODE(Language!$B$4)-64,FALSE),""),IF(AND(E70&lt;&gt;"",I70=""),VLOOKUP(302,TextID,CODE(Language!$B$4)-64,FALSE),""),IF(AND(E70="",I70&lt;&gt;""),VLOOKUP(306,TextID,CODE(Language!$B$4)-64,FALSE),""),IF(AND(E70&lt;&gt;"",E70=E69),VLOOKUP(308,TextID,CODE(Language!$B$4)-64,FALSE),""))</f>
        <v/>
      </c>
      <c r="K70" s="41"/>
      <c r="L70" s="71" t="str">
        <f>IF(E70="","",Report1!I$6)</f>
        <v/>
      </c>
    </row>
    <row r="71" spans="3:12">
      <c r="C71" s="41"/>
      <c r="D71" s="31" t="str">
        <f>IF(E71="","",Customer!E$7)</f>
        <v/>
      </c>
      <c r="E71" s="34"/>
      <c r="F71" s="57" t="str">
        <f t="shared" si="2"/>
        <v/>
      </c>
      <c r="G71" s="31" t="str">
        <f t="shared" si="3"/>
        <v/>
      </c>
      <c r="H71" s="32" t="str">
        <f>IF(E71="","",Report1!I$9)</f>
        <v/>
      </c>
      <c r="I71" s="33"/>
      <c r="J71" s="58" t="str">
        <f>CONCATENATE(IF(AND(E71&lt;&gt;"",OR(Report1!I$9="",Report1!J$9="")),VLOOKUP(300,TextID,CODE(Language!$B$4)-64,FALSE),""),IF(AND(E71&lt;&gt;"",I71=""),VLOOKUP(302,TextID,CODE(Language!$B$4)-64,FALSE),""),IF(AND(E71="",I71&lt;&gt;""),VLOOKUP(306,TextID,CODE(Language!$B$4)-64,FALSE),""),IF(AND(E71&lt;&gt;"",E71=E70),VLOOKUP(308,TextID,CODE(Language!$B$4)-64,FALSE),""))</f>
        <v/>
      </c>
      <c r="K71" s="41"/>
      <c r="L71" s="71" t="str">
        <f>IF(E71="","",Report1!I$6)</f>
        <v/>
      </c>
    </row>
    <row r="72" spans="3:12">
      <c r="C72" s="41"/>
      <c r="D72" s="31" t="str">
        <f>IF(E72="","",Customer!E$7)</f>
        <v/>
      </c>
      <c r="E72" s="34"/>
      <c r="F72" s="57" t="str">
        <f t="shared" si="2"/>
        <v/>
      </c>
      <c r="G72" s="31" t="str">
        <f t="shared" si="3"/>
        <v/>
      </c>
      <c r="H72" s="32" t="str">
        <f>IF(E72="","",Report1!I$9)</f>
        <v/>
      </c>
      <c r="I72" s="33"/>
      <c r="J72" s="58" t="str">
        <f>CONCATENATE(IF(AND(E72&lt;&gt;"",OR(Report1!I$9="",Report1!J$9="")),VLOOKUP(300,TextID,CODE(Language!$B$4)-64,FALSE),""),IF(AND(E72&lt;&gt;"",I72=""),VLOOKUP(302,TextID,CODE(Language!$B$4)-64,FALSE),""),IF(AND(E72="",I72&lt;&gt;""),VLOOKUP(306,TextID,CODE(Language!$B$4)-64,FALSE),""),IF(AND(E72&lt;&gt;"",E72=E71),VLOOKUP(308,TextID,CODE(Language!$B$4)-64,FALSE),""))</f>
        <v/>
      </c>
      <c r="K72" s="41"/>
      <c r="L72" s="71" t="str">
        <f>IF(E72="","",Report1!I$6)</f>
        <v/>
      </c>
    </row>
    <row r="73" spans="3:12">
      <c r="C73" s="41"/>
      <c r="D73" s="31" t="str">
        <f>IF(E73="","",Customer!E$7)</f>
        <v/>
      </c>
      <c r="E73" s="34"/>
      <c r="F73" s="57" t="str">
        <f t="shared" si="2"/>
        <v/>
      </c>
      <c r="G73" s="31" t="str">
        <f t="shared" si="3"/>
        <v/>
      </c>
      <c r="H73" s="32" t="str">
        <f>IF(E73="","",Report1!I$9)</f>
        <v/>
      </c>
      <c r="I73" s="33"/>
      <c r="J73" s="58" t="str">
        <f>CONCATENATE(IF(AND(E73&lt;&gt;"",OR(Report1!I$9="",Report1!J$9="")),VLOOKUP(300,TextID,CODE(Language!$B$4)-64,FALSE),""),IF(AND(E73&lt;&gt;"",I73=""),VLOOKUP(302,TextID,CODE(Language!$B$4)-64,FALSE),""),IF(AND(E73="",I73&lt;&gt;""),VLOOKUP(306,TextID,CODE(Language!$B$4)-64,FALSE),""),IF(AND(E73&lt;&gt;"",E73=E72),VLOOKUP(308,TextID,CODE(Language!$B$4)-64,FALSE),""))</f>
        <v/>
      </c>
      <c r="K73" s="41"/>
      <c r="L73" s="71" t="str">
        <f>IF(E73="","",Report1!I$6)</f>
        <v/>
      </c>
    </row>
    <row r="74" spans="3:12">
      <c r="C74" s="41"/>
      <c r="D74" s="31" t="str">
        <f>IF(E74="","",Customer!E$7)</f>
        <v/>
      </c>
      <c r="E74" s="34"/>
      <c r="F74" s="57" t="str">
        <f t="shared" si="2"/>
        <v/>
      </c>
      <c r="G74" s="31" t="str">
        <f t="shared" si="3"/>
        <v/>
      </c>
      <c r="H74" s="32" t="str">
        <f>IF(E74="","",Report1!I$9)</f>
        <v/>
      </c>
      <c r="I74" s="33"/>
      <c r="J74" s="58" t="str">
        <f>CONCATENATE(IF(AND(E74&lt;&gt;"",OR(Report1!I$9="",Report1!J$9="")),VLOOKUP(300,TextID,CODE(Language!$B$4)-64,FALSE),""),IF(AND(E74&lt;&gt;"",I74=""),VLOOKUP(302,TextID,CODE(Language!$B$4)-64,FALSE),""),IF(AND(E74="",I74&lt;&gt;""),VLOOKUP(306,TextID,CODE(Language!$B$4)-64,FALSE),""),IF(AND(E74&lt;&gt;"",E74=E73),VLOOKUP(308,TextID,CODE(Language!$B$4)-64,FALSE),""))</f>
        <v/>
      </c>
      <c r="K74" s="41"/>
      <c r="L74" s="71" t="str">
        <f>IF(E74="","",Report1!I$6)</f>
        <v/>
      </c>
    </row>
    <row r="75" spans="3:12">
      <c r="C75" s="41"/>
      <c r="D75" s="31" t="str">
        <f>IF(E75="","",Customer!E$7)</f>
        <v/>
      </c>
      <c r="E75" s="34"/>
      <c r="F75" s="57" t="str">
        <f t="shared" si="2"/>
        <v/>
      </c>
      <c r="G75" s="31" t="str">
        <f t="shared" si="3"/>
        <v/>
      </c>
      <c r="H75" s="32" t="str">
        <f>IF(E75="","",Report1!I$9)</f>
        <v/>
      </c>
      <c r="I75" s="33"/>
      <c r="J75" s="58" t="str">
        <f>CONCATENATE(IF(AND(E75&lt;&gt;"",OR(Report1!I$9="",Report1!J$9="")),VLOOKUP(300,TextID,CODE(Language!$B$4)-64,FALSE),""),IF(AND(E75&lt;&gt;"",I75=""),VLOOKUP(302,TextID,CODE(Language!$B$4)-64,FALSE),""),IF(AND(E75="",I75&lt;&gt;""),VLOOKUP(306,TextID,CODE(Language!$B$4)-64,FALSE),""),IF(AND(E75&lt;&gt;"",E75=E74),VLOOKUP(308,TextID,CODE(Language!$B$4)-64,FALSE),""))</f>
        <v/>
      </c>
      <c r="K75" s="41"/>
      <c r="L75" s="71" t="str">
        <f>IF(E75="","",Report1!I$6)</f>
        <v/>
      </c>
    </row>
    <row r="76" spans="3:12">
      <c r="C76" s="41"/>
      <c r="D76" s="31" t="str">
        <f>IF(E76="","",Customer!E$7)</f>
        <v/>
      </c>
      <c r="E76" s="34"/>
      <c r="F76" s="57" t="str">
        <f t="shared" si="2"/>
        <v/>
      </c>
      <c r="G76" s="31" t="str">
        <f t="shared" si="3"/>
        <v/>
      </c>
      <c r="H76" s="32" t="str">
        <f>IF(E76="","",Report1!I$9)</f>
        <v/>
      </c>
      <c r="I76" s="33"/>
      <c r="J76" s="58" t="str">
        <f>CONCATENATE(IF(AND(E76&lt;&gt;"",OR(Report1!I$9="",Report1!J$9="")),VLOOKUP(300,TextID,CODE(Language!$B$4)-64,FALSE),""),IF(AND(E76&lt;&gt;"",I76=""),VLOOKUP(302,TextID,CODE(Language!$B$4)-64,FALSE),""),IF(AND(E76="",I76&lt;&gt;""),VLOOKUP(306,TextID,CODE(Language!$B$4)-64,FALSE),""),IF(AND(E76&lt;&gt;"",E76=E75),VLOOKUP(308,TextID,CODE(Language!$B$4)-64,FALSE),""))</f>
        <v/>
      </c>
      <c r="K76" s="41"/>
      <c r="L76" s="71" t="str">
        <f>IF(E76="","",Report1!I$6)</f>
        <v/>
      </c>
    </row>
    <row r="77" spans="3:12">
      <c r="C77" s="41"/>
      <c r="D77" s="31" t="str">
        <f>IF(E77="","",Customer!E$7)</f>
        <v/>
      </c>
      <c r="E77" s="34"/>
      <c r="F77" s="57" t="str">
        <f t="shared" ref="F77:F108" si="4">IF($E77="","",VLOOKUP($E77,Material2b,2))</f>
        <v/>
      </c>
      <c r="G77" s="31" t="str">
        <f t="shared" ref="G77:G108" si="5">IF($E77="","",VLOOKUP($E77,Material2b,3))</f>
        <v/>
      </c>
      <c r="H77" s="32" t="str">
        <f>IF(E77="","",Report1!I$9)</f>
        <v/>
      </c>
      <c r="I77" s="33"/>
      <c r="J77" s="58" t="str">
        <f>CONCATENATE(IF(AND(E77&lt;&gt;"",OR(Report1!I$9="",Report1!J$9="")),VLOOKUP(300,TextID,CODE(Language!$B$4)-64,FALSE),""),IF(AND(E77&lt;&gt;"",I77=""),VLOOKUP(302,TextID,CODE(Language!$B$4)-64,FALSE),""),IF(AND(E77="",I77&lt;&gt;""),VLOOKUP(306,TextID,CODE(Language!$B$4)-64,FALSE),""),IF(AND(E77&lt;&gt;"",E77=E76),VLOOKUP(308,TextID,CODE(Language!$B$4)-64,FALSE),""))</f>
        <v/>
      </c>
      <c r="K77" s="41"/>
      <c r="L77" s="71" t="str">
        <f>IF(E77="","",Report1!I$6)</f>
        <v/>
      </c>
    </row>
    <row r="78" spans="3:12">
      <c r="C78" s="41"/>
      <c r="D78" s="31" t="str">
        <f>IF(E78="","",Customer!E$7)</f>
        <v/>
      </c>
      <c r="E78" s="34"/>
      <c r="F78" s="57" t="str">
        <f t="shared" si="4"/>
        <v/>
      </c>
      <c r="G78" s="31" t="str">
        <f t="shared" si="5"/>
        <v/>
      </c>
      <c r="H78" s="32" t="str">
        <f>IF(E78="","",Report1!I$9)</f>
        <v/>
      </c>
      <c r="I78" s="33"/>
      <c r="J78" s="58" t="str">
        <f>CONCATENATE(IF(AND(E78&lt;&gt;"",OR(Report1!I$9="",Report1!J$9="")),VLOOKUP(300,TextID,CODE(Language!$B$4)-64,FALSE),""),IF(AND(E78&lt;&gt;"",I78=""),VLOOKUP(302,TextID,CODE(Language!$B$4)-64,FALSE),""),IF(AND(E78="",I78&lt;&gt;""),VLOOKUP(306,TextID,CODE(Language!$B$4)-64,FALSE),""),IF(AND(E78&lt;&gt;"",E78=E77),VLOOKUP(308,TextID,CODE(Language!$B$4)-64,FALSE),""))</f>
        <v/>
      </c>
      <c r="K78" s="41"/>
      <c r="L78" s="71" t="str">
        <f>IF(E78="","",Report1!I$6)</f>
        <v/>
      </c>
    </row>
    <row r="79" spans="3:12">
      <c r="C79" s="41"/>
      <c r="D79" s="31" t="str">
        <f>IF(E79="","",Customer!E$7)</f>
        <v/>
      </c>
      <c r="E79" s="34"/>
      <c r="F79" s="57" t="str">
        <f t="shared" si="4"/>
        <v/>
      </c>
      <c r="G79" s="31" t="str">
        <f t="shared" si="5"/>
        <v/>
      </c>
      <c r="H79" s="32" t="str">
        <f>IF(E79="","",Report1!I$9)</f>
        <v/>
      </c>
      <c r="I79" s="33"/>
      <c r="J79" s="58" t="str">
        <f>CONCATENATE(IF(AND(E79&lt;&gt;"",OR(Report1!I$9="",Report1!J$9="")),VLOOKUP(300,TextID,CODE(Language!$B$4)-64,FALSE),""),IF(AND(E79&lt;&gt;"",I79=""),VLOOKUP(302,TextID,CODE(Language!$B$4)-64,FALSE),""),IF(AND(E79="",I79&lt;&gt;""),VLOOKUP(306,TextID,CODE(Language!$B$4)-64,FALSE),""),IF(AND(E79&lt;&gt;"",E79=E78),VLOOKUP(308,TextID,CODE(Language!$B$4)-64,FALSE),""))</f>
        <v/>
      </c>
      <c r="K79" s="41"/>
      <c r="L79" s="71" t="str">
        <f>IF(E79="","",Report1!I$6)</f>
        <v/>
      </c>
    </row>
    <row r="80" spans="3:12">
      <c r="C80" s="41"/>
      <c r="D80" s="31" t="str">
        <f>IF(E80="","",Customer!E$7)</f>
        <v/>
      </c>
      <c r="E80" s="34"/>
      <c r="F80" s="57" t="str">
        <f t="shared" si="4"/>
        <v/>
      </c>
      <c r="G80" s="31" t="str">
        <f t="shared" si="5"/>
        <v/>
      </c>
      <c r="H80" s="32" t="str">
        <f>IF(E80="","",Report1!I$9)</f>
        <v/>
      </c>
      <c r="I80" s="33"/>
      <c r="J80" s="58" t="str">
        <f>CONCATENATE(IF(AND(E80&lt;&gt;"",OR(Report1!I$9="",Report1!J$9="")),VLOOKUP(300,TextID,CODE(Language!$B$4)-64,FALSE),""),IF(AND(E80&lt;&gt;"",I80=""),VLOOKUP(302,TextID,CODE(Language!$B$4)-64,FALSE),""),IF(AND(E80="",I80&lt;&gt;""),VLOOKUP(306,TextID,CODE(Language!$B$4)-64,FALSE),""),IF(AND(E80&lt;&gt;"",E80=E79),VLOOKUP(308,TextID,CODE(Language!$B$4)-64,FALSE),""))</f>
        <v/>
      </c>
      <c r="K80" s="41"/>
      <c r="L80" s="71" t="str">
        <f>IF(E80="","",Report1!I$6)</f>
        <v/>
      </c>
    </row>
    <row r="81" spans="3:12">
      <c r="C81" s="41"/>
      <c r="D81" s="31" t="str">
        <f>IF(E81="","",Customer!E$7)</f>
        <v/>
      </c>
      <c r="E81" s="34"/>
      <c r="F81" s="57" t="str">
        <f t="shared" si="4"/>
        <v/>
      </c>
      <c r="G81" s="31" t="str">
        <f t="shared" si="5"/>
        <v/>
      </c>
      <c r="H81" s="32" t="str">
        <f>IF(E81="","",Report1!I$9)</f>
        <v/>
      </c>
      <c r="I81" s="33"/>
      <c r="J81" s="58" t="str">
        <f>CONCATENATE(IF(AND(E81&lt;&gt;"",OR(Report1!I$9="",Report1!J$9="")),VLOOKUP(300,TextID,CODE(Language!$B$4)-64,FALSE),""),IF(AND(E81&lt;&gt;"",I81=""),VLOOKUP(302,TextID,CODE(Language!$B$4)-64,FALSE),""),IF(AND(E81="",I81&lt;&gt;""),VLOOKUP(306,TextID,CODE(Language!$B$4)-64,FALSE),""),IF(AND(E81&lt;&gt;"",E81=E80),VLOOKUP(308,TextID,CODE(Language!$B$4)-64,FALSE),""))</f>
        <v/>
      </c>
      <c r="K81" s="41"/>
      <c r="L81" s="71" t="str">
        <f>IF(E81="","",Report1!I$6)</f>
        <v/>
      </c>
    </row>
    <row r="82" spans="3:12">
      <c r="C82" s="41"/>
      <c r="D82" s="31" t="str">
        <f>IF(E82="","",Customer!E$7)</f>
        <v/>
      </c>
      <c r="E82" s="34"/>
      <c r="F82" s="57" t="str">
        <f t="shared" si="4"/>
        <v/>
      </c>
      <c r="G82" s="31" t="str">
        <f t="shared" si="5"/>
        <v/>
      </c>
      <c r="H82" s="32" t="str">
        <f>IF(E82="","",Report1!I$9)</f>
        <v/>
      </c>
      <c r="I82" s="33"/>
      <c r="J82" s="58" t="str">
        <f>CONCATENATE(IF(AND(E82&lt;&gt;"",OR(Report1!I$9="",Report1!J$9="")),VLOOKUP(300,TextID,CODE(Language!$B$4)-64,FALSE),""),IF(AND(E82&lt;&gt;"",I82=""),VLOOKUP(302,TextID,CODE(Language!$B$4)-64,FALSE),""),IF(AND(E82="",I82&lt;&gt;""),VLOOKUP(306,TextID,CODE(Language!$B$4)-64,FALSE),""),IF(AND(E82&lt;&gt;"",E82=E81),VLOOKUP(308,TextID,CODE(Language!$B$4)-64,FALSE),""))</f>
        <v/>
      </c>
      <c r="K82" s="41"/>
      <c r="L82" s="71" t="str">
        <f>IF(E82="","",Report1!I$6)</f>
        <v/>
      </c>
    </row>
    <row r="83" spans="3:12">
      <c r="C83" s="41"/>
      <c r="D83" s="31" t="str">
        <f>IF(E83="","",Customer!E$7)</f>
        <v/>
      </c>
      <c r="E83" s="34"/>
      <c r="F83" s="57" t="str">
        <f t="shared" si="4"/>
        <v/>
      </c>
      <c r="G83" s="31" t="str">
        <f t="shared" si="5"/>
        <v/>
      </c>
      <c r="H83" s="32" t="str">
        <f>IF(E83="","",Report1!I$9)</f>
        <v/>
      </c>
      <c r="I83" s="33"/>
      <c r="J83" s="58" t="str">
        <f>CONCATENATE(IF(AND(E83&lt;&gt;"",OR(Report1!I$9="",Report1!J$9="")),VLOOKUP(300,TextID,CODE(Language!$B$4)-64,FALSE),""),IF(AND(E83&lt;&gt;"",I83=""),VLOOKUP(302,TextID,CODE(Language!$B$4)-64,FALSE),""),IF(AND(E83="",I83&lt;&gt;""),VLOOKUP(306,TextID,CODE(Language!$B$4)-64,FALSE),""),IF(AND(E83&lt;&gt;"",E83=E82),VLOOKUP(308,TextID,CODE(Language!$B$4)-64,FALSE),""))</f>
        <v/>
      </c>
      <c r="K83" s="41"/>
      <c r="L83" s="71" t="str">
        <f>IF(E83="","",Report1!I$6)</f>
        <v/>
      </c>
    </row>
    <row r="84" spans="3:12">
      <c r="C84" s="41"/>
      <c r="D84" s="31" t="str">
        <f>IF(E84="","",Customer!E$7)</f>
        <v/>
      </c>
      <c r="E84" s="34"/>
      <c r="F84" s="57" t="str">
        <f t="shared" si="4"/>
        <v/>
      </c>
      <c r="G84" s="31" t="str">
        <f t="shared" si="5"/>
        <v/>
      </c>
      <c r="H84" s="32" t="str">
        <f>IF(E84="","",Report1!I$9)</f>
        <v/>
      </c>
      <c r="I84" s="33"/>
      <c r="J84" s="58" t="str">
        <f>CONCATENATE(IF(AND(E84&lt;&gt;"",OR(Report1!I$9="",Report1!J$9="")),VLOOKUP(300,TextID,CODE(Language!$B$4)-64,FALSE),""),IF(AND(E84&lt;&gt;"",I84=""),VLOOKUP(302,TextID,CODE(Language!$B$4)-64,FALSE),""),IF(AND(E84="",I84&lt;&gt;""),VLOOKUP(306,TextID,CODE(Language!$B$4)-64,FALSE),""),IF(AND(E84&lt;&gt;"",E84=E83),VLOOKUP(308,TextID,CODE(Language!$B$4)-64,FALSE),""))</f>
        <v/>
      </c>
      <c r="K84" s="41"/>
      <c r="L84" s="71" t="str">
        <f>IF(E84="","",Report1!I$6)</f>
        <v/>
      </c>
    </row>
    <row r="85" spans="3:12">
      <c r="C85" s="41"/>
      <c r="D85" s="31" t="str">
        <f>IF(E85="","",Customer!E$7)</f>
        <v/>
      </c>
      <c r="E85" s="34"/>
      <c r="F85" s="57" t="str">
        <f t="shared" si="4"/>
        <v/>
      </c>
      <c r="G85" s="31" t="str">
        <f t="shared" si="5"/>
        <v/>
      </c>
      <c r="H85" s="32" t="str">
        <f>IF(E85="","",Report1!I$9)</f>
        <v/>
      </c>
      <c r="I85" s="33"/>
      <c r="J85" s="58" t="str">
        <f>CONCATENATE(IF(AND(E85&lt;&gt;"",OR(Report1!I$9="",Report1!J$9="")),VLOOKUP(300,TextID,CODE(Language!$B$4)-64,FALSE),""),IF(AND(E85&lt;&gt;"",I85=""),VLOOKUP(302,TextID,CODE(Language!$B$4)-64,FALSE),""),IF(AND(E85="",I85&lt;&gt;""),VLOOKUP(306,TextID,CODE(Language!$B$4)-64,FALSE),""),IF(AND(E85&lt;&gt;"",E85=E84),VLOOKUP(308,TextID,CODE(Language!$B$4)-64,FALSE),""))</f>
        <v/>
      </c>
      <c r="K85" s="41"/>
      <c r="L85" s="71" t="str">
        <f>IF(E85="","",Report1!I$6)</f>
        <v/>
      </c>
    </row>
    <row r="86" spans="3:12">
      <c r="C86" s="41"/>
      <c r="D86" s="31" t="str">
        <f>IF(E86="","",Customer!E$7)</f>
        <v/>
      </c>
      <c r="E86" s="34"/>
      <c r="F86" s="57" t="str">
        <f t="shared" si="4"/>
        <v/>
      </c>
      <c r="G86" s="31" t="str">
        <f t="shared" si="5"/>
        <v/>
      </c>
      <c r="H86" s="32" t="str">
        <f>IF(E86="","",Report1!I$9)</f>
        <v/>
      </c>
      <c r="I86" s="33"/>
      <c r="J86" s="58" t="str">
        <f>CONCATENATE(IF(AND(E86&lt;&gt;"",OR(Report1!I$9="",Report1!J$9="")),VLOOKUP(300,TextID,CODE(Language!$B$4)-64,FALSE),""),IF(AND(E86&lt;&gt;"",I86=""),VLOOKUP(302,TextID,CODE(Language!$B$4)-64,FALSE),""),IF(AND(E86="",I86&lt;&gt;""),VLOOKUP(306,TextID,CODE(Language!$B$4)-64,FALSE),""),IF(AND(E86&lt;&gt;"",E86=E85),VLOOKUP(308,TextID,CODE(Language!$B$4)-64,FALSE),""))</f>
        <v/>
      </c>
      <c r="K86" s="41"/>
      <c r="L86" s="71" t="str">
        <f>IF(E86="","",Report1!I$6)</f>
        <v/>
      </c>
    </row>
    <row r="87" spans="3:12">
      <c r="C87" s="41"/>
      <c r="D87" s="31" t="str">
        <f>IF(E87="","",Customer!E$7)</f>
        <v/>
      </c>
      <c r="E87" s="34"/>
      <c r="F87" s="57" t="str">
        <f t="shared" si="4"/>
        <v/>
      </c>
      <c r="G87" s="31" t="str">
        <f t="shared" si="5"/>
        <v/>
      </c>
      <c r="H87" s="32" t="str">
        <f>IF(E87="","",Report1!I$9)</f>
        <v/>
      </c>
      <c r="I87" s="33"/>
      <c r="J87" s="58" t="str">
        <f>CONCATENATE(IF(AND(E87&lt;&gt;"",OR(Report1!I$9="",Report1!J$9="")),VLOOKUP(300,TextID,CODE(Language!$B$4)-64,FALSE),""),IF(AND(E87&lt;&gt;"",I87=""),VLOOKUP(302,TextID,CODE(Language!$B$4)-64,FALSE),""),IF(AND(E87="",I87&lt;&gt;""),VLOOKUP(306,TextID,CODE(Language!$B$4)-64,FALSE),""),IF(AND(E87&lt;&gt;"",E87=E86),VLOOKUP(308,TextID,CODE(Language!$B$4)-64,FALSE),""))</f>
        <v/>
      </c>
      <c r="K87" s="41"/>
      <c r="L87" s="71" t="str">
        <f>IF(E87="","",Report1!I$6)</f>
        <v/>
      </c>
    </row>
    <row r="88" spans="3:12">
      <c r="C88" s="41"/>
      <c r="D88" s="31" t="str">
        <f>IF(E88="","",Customer!E$7)</f>
        <v/>
      </c>
      <c r="E88" s="34"/>
      <c r="F88" s="57" t="str">
        <f t="shared" si="4"/>
        <v/>
      </c>
      <c r="G88" s="31" t="str">
        <f t="shared" si="5"/>
        <v/>
      </c>
      <c r="H88" s="32" t="str">
        <f>IF(E88="","",Report1!I$9)</f>
        <v/>
      </c>
      <c r="I88" s="33"/>
      <c r="J88" s="58" t="str">
        <f>CONCATENATE(IF(AND(E88&lt;&gt;"",OR(Report1!I$9="",Report1!J$9="")),VLOOKUP(300,TextID,CODE(Language!$B$4)-64,FALSE),""),IF(AND(E88&lt;&gt;"",I88=""),VLOOKUP(302,TextID,CODE(Language!$B$4)-64,FALSE),""),IF(AND(E88="",I88&lt;&gt;""),VLOOKUP(306,TextID,CODE(Language!$B$4)-64,FALSE),""),IF(AND(E88&lt;&gt;"",E88=E87),VLOOKUP(308,TextID,CODE(Language!$B$4)-64,FALSE),""))</f>
        <v/>
      </c>
      <c r="K88" s="41"/>
      <c r="L88" s="71" t="str">
        <f>IF(E88="","",Report1!I$6)</f>
        <v/>
      </c>
    </row>
    <row r="89" spans="3:12">
      <c r="C89" s="41"/>
      <c r="D89" s="31" t="str">
        <f>IF(E89="","",Customer!E$7)</f>
        <v/>
      </c>
      <c r="E89" s="34"/>
      <c r="F89" s="57" t="str">
        <f t="shared" si="4"/>
        <v/>
      </c>
      <c r="G89" s="31" t="str">
        <f t="shared" si="5"/>
        <v/>
      </c>
      <c r="H89" s="32" t="str">
        <f>IF(E89="","",Report1!I$9)</f>
        <v/>
      </c>
      <c r="I89" s="33"/>
      <c r="J89" s="58" t="str">
        <f>CONCATENATE(IF(AND(E89&lt;&gt;"",OR(Report1!I$9="",Report1!J$9="")),VLOOKUP(300,TextID,CODE(Language!$B$4)-64,FALSE),""),IF(AND(E89&lt;&gt;"",I89=""),VLOOKUP(302,TextID,CODE(Language!$B$4)-64,FALSE),""),IF(AND(E89="",I89&lt;&gt;""),VLOOKUP(306,TextID,CODE(Language!$B$4)-64,FALSE),""),IF(AND(E89&lt;&gt;"",E89=E88),VLOOKUP(308,TextID,CODE(Language!$B$4)-64,FALSE),""))</f>
        <v/>
      </c>
      <c r="K89" s="41"/>
      <c r="L89" s="71" t="str">
        <f>IF(E89="","",Report1!I$6)</f>
        <v/>
      </c>
    </row>
    <row r="90" spans="3:12">
      <c r="C90" s="41"/>
      <c r="D90" s="31" t="str">
        <f>IF(E90="","",Customer!E$7)</f>
        <v/>
      </c>
      <c r="E90" s="34"/>
      <c r="F90" s="57" t="str">
        <f t="shared" si="4"/>
        <v/>
      </c>
      <c r="G90" s="31" t="str">
        <f t="shared" si="5"/>
        <v/>
      </c>
      <c r="H90" s="32" t="str">
        <f>IF(E90="","",Report1!I$9)</f>
        <v/>
      </c>
      <c r="I90" s="33"/>
      <c r="J90" s="58" t="str">
        <f>CONCATENATE(IF(AND(E90&lt;&gt;"",OR(Report1!I$9="",Report1!J$9="")),VLOOKUP(300,TextID,CODE(Language!$B$4)-64,FALSE),""),IF(AND(E90&lt;&gt;"",I90=""),VLOOKUP(302,TextID,CODE(Language!$B$4)-64,FALSE),""),IF(AND(E90="",I90&lt;&gt;""),VLOOKUP(306,TextID,CODE(Language!$B$4)-64,FALSE),""),IF(AND(E90&lt;&gt;"",E90=E89),VLOOKUP(308,TextID,CODE(Language!$B$4)-64,FALSE),""))</f>
        <v/>
      </c>
      <c r="K90" s="41"/>
      <c r="L90" s="71" t="str">
        <f>IF(E90="","",Report1!I$6)</f>
        <v/>
      </c>
    </row>
    <row r="91" spans="3:12">
      <c r="C91" s="41"/>
      <c r="D91" s="31" t="str">
        <f>IF(E91="","",Customer!E$7)</f>
        <v/>
      </c>
      <c r="E91" s="34"/>
      <c r="F91" s="57" t="str">
        <f t="shared" si="4"/>
        <v/>
      </c>
      <c r="G91" s="31" t="str">
        <f t="shared" si="5"/>
        <v/>
      </c>
      <c r="H91" s="32" t="str">
        <f>IF(E91="","",Report1!I$9)</f>
        <v/>
      </c>
      <c r="I91" s="33"/>
      <c r="J91" s="58" t="str">
        <f>CONCATENATE(IF(AND(E91&lt;&gt;"",OR(Report1!I$9="",Report1!J$9="")),VLOOKUP(300,TextID,CODE(Language!$B$4)-64,FALSE),""),IF(AND(E91&lt;&gt;"",I91=""),VLOOKUP(302,TextID,CODE(Language!$B$4)-64,FALSE),""),IF(AND(E91="",I91&lt;&gt;""),VLOOKUP(306,TextID,CODE(Language!$B$4)-64,FALSE),""),IF(AND(E91&lt;&gt;"",E91=E90),VLOOKUP(308,TextID,CODE(Language!$B$4)-64,FALSE),""))</f>
        <v/>
      </c>
      <c r="K91" s="41"/>
      <c r="L91" s="71" t="str">
        <f>IF(E91="","",Report1!I$6)</f>
        <v/>
      </c>
    </row>
    <row r="92" spans="3:12">
      <c r="C92" s="41"/>
      <c r="D92" s="31" t="str">
        <f>IF(E92="","",Customer!E$7)</f>
        <v/>
      </c>
      <c r="E92" s="34"/>
      <c r="F92" s="57" t="str">
        <f t="shared" si="4"/>
        <v/>
      </c>
      <c r="G92" s="31" t="str">
        <f t="shared" si="5"/>
        <v/>
      </c>
      <c r="H92" s="32" t="str">
        <f>IF(E92="","",Report1!I$9)</f>
        <v/>
      </c>
      <c r="I92" s="33"/>
      <c r="J92" s="58" t="str">
        <f>CONCATENATE(IF(AND(E92&lt;&gt;"",OR(Report1!I$9="",Report1!J$9="")),VLOOKUP(300,TextID,CODE(Language!$B$4)-64,FALSE),""),IF(AND(E92&lt;&gt;"",I92=""),VLOOKUP(302,TextID,CODE(Language!$B$4)-64,FALSE),""),IF(AND(E92="",I92&lt;&gt;""),VLOOKUP(306,TextID,CODE(Language!$B$4)-64,FALSE),""),IF(AND(E92&lt;&gt;"",E92=E91),VLOOKUP(308,TextID,CODE(Language!$B$4)-64,FALSE),""))</f>
        <v/>
      </c>
      <c r="K92" s="41"/>
      <c r="L92" s="71" t="str">
        <f>IF(E92="","",Report1!I$6)</f>
        <v/>
      </c>
    </row>
    <row r="93" spans="3:12">
      <c r="C93" s="41"/>
      <c r="D93" s="31" t="str">
        <f>IF(E93="","",Customer!E$7)</f>
        <v/>
      </c>
      <c r="E93" s="34"/>
      <c r="F93" s="57" t="str">
        <f t="shared" si="4"/>
        <v/>
      </c>
      <c r="G93" s="31" t="str">
        <f t="shared" si="5"/>
        <v/>
      </c>
      <c r="H93" s="32" t="str">
        <f>IF(E93="","",Report1!I$9)</f>
        <v/>
      </c>
      <c r="I93" s="33"/>
      <c r="J93" s="58" t="str">
        <f>CONCATENATE(IF(AND(E93&lt;&gt;"",OR(Report1!I$9="",Report1!J$9="")),VLOOKUP(300,TextID,CODE(Language!$B$4)-64,FALSE),""),IF(AND(E93&lt;&gt;"",I93=""),VLOOKUP(302,TextID,CODE(Language!$B$4)-64,FALSE),""),IF(AND(E93="",I93&lt;&gt;""),VLOOKUP(306,TextID,CODE(Language!$B$4)-64,FALSE),""),IF(AND(E93&lt;&gt;"",E93=E92),VLOOKUP(308,TextID,CODE(Language!$B$4)-64,FALSE),""))</f>
        <v/>
      </c>
      <c r="K93" s="41"/>
      <c r="L93" s="71" t="str">
        <f>IF(E93="","",Report1!I$6)</f>
        <v/>
      </c>
    </row>
    <row r="94" spans="3:12">
      <c r="C94" s="41"/>
      <c r="D94" s="31" t="str">
        <f>IF(E94="","",Customer!E$7)</f>
        <v/>
      </c>
      <c r="E94" s="34"/>
      <c r="F94" s="57" t="str">
        <f t="shared" si="4"/>
        <v/>
      </c>
      <c r="G94" s="31" t="str">
        <f t="shared" si="5"/>
        <v/>
      </c>
      <c r="H94" s="32" t="str">
        <f>IF(E94="","",Report1!I$9)</f>
        <v/>
      </c>
      <c r="I94" s="33"/>
      <c r="J94" s="58" t="str">
        <f>CONCATENATE(IF(AND(E94&lt;&gt;"",OR(Report1!I$9="",Report1!J$9="")),VLOOKUP(300,TextID,CODE(Language!$B$4)-64,FALSE),""),IF(AND(E94&lt;&gt;"",I94=""),VLOOKUP(302,TextID,CODE(Language!$B$4)-64,FALSE),""),IF(AND(E94="",I94&lt;&gt;""),VLOOKUP(306,TextID,CODE(Language!$B$4)-64,FALSE),""),IF(AND(E94&lt;&gt;"",E94=E93),VLOOKUP(308,TextID,CODE(Language!$B$4)-64,FALSE),""))</f>
        <v/>
      </c>
      <c r="K94" s="41"/>
      <c r="L94" s="71" t="str">
        <f>IF(E94="","",Report1!I$6)</f>
        <v/>
      </c>
    </row>
    <row r="95" spans="3:12">
      <c r="C95" s="41"/>
      <c r="D95" s="31" t="str">
        <f>IF(E95="","",Customer!E$7)</f>
        <v/>
      </c>
      <c r="E95" s="34"/>
      <c r="F95" s="57" t="str">
        <f t="shared" si="4"/>
        <v/>
      </c>
      <c r="G95" s="31" t="str">
        <f t="shared" si="5"/>
        <v/>
      </c>
      <c r="H95" s="32" t="str">
        <f>IF(E95="","",Report1!I$9)</f>
        <v/>
      </c>
      <c r="I95" s="33"/>
      <c r="J95" s="58" t="str">
        <f>CONCATENATE(IF(AND(E95&lt;&gt;"",OR(Report1!I$9="",Report1!J$9="")),VLOOKUP(300,TextID,CODE(Language!$B$4)-64,FALSE),""),IF(AND(E95&lt;&gt;"",I95=""),VLOOKUP(302,TextID,CODE(Language!$B$4)-64,FALSE),""),IF(AND(E95="",I95&lt;&gt;""),VLOOKUP(306,TextID,CODE(Language!$B$4)-64,FALSE),""),IF(AND(E95&lt;&gt;"",E95=E94),VLOOKUP(308,TextID,CODE(Language!$B$4)-64,FALSE),""))</f>
        <v/>
      </c>
      <c r="K95" s="41"/>
      <c r="L95" s="71" t="str">
        <f>IF(E95="","",Report1!I$6)</f>
        <v/>
      </c>
    </row>
    <row r="96" spans="3:12">
      <c r="C96" s="41"/>
      <c r="D96" s="31" t="str">
        <f>IF(E96="","",Customer!E$7)</f>
        <v/>
      </c>
      <c r="E96" s="34"/>
      <c r="F96" s="57" t="str">
        <f t="shared" si="4"/>
        <v/>
      </c>
      <c r="G96" s="31" t="str">
        <f t="shared" si="5"/>
        <v/>
      </c>
      <c r="H96" s="32" t="str">
        <f>IF(E96="","",Report1!I$9)</f>
        <v/>
      </c>
      <c r="I96" s="33"/>
      <c r="J96" s="58" t="str">
        <f>CONCATENATE(IF(AND(E96&lt;&gt;"",OR(Report1!I$9="",Report1!J$9="")),VLOOKUP(300,TextID,CODE(Language!$B$4)-64,FALSE),""),IF(AND(E96&lt;&gt;"",I96=""),VLOOKUP(302,TextID,CODE(Language!$B$4)-64,FALSE),""),IF(AND(E96="",I96&lt;&gt;""),VLOOKUP(306,TextID,CODE(Language!$B$4)-64,FALSE),""),IF(AND(E96&lt;&gt;"",E96=E95),VLOOKUP(308,TextID,CODE(Language!$B$4)-64,FALSE),""))</f>
        <v/>
      </c>
      <c r="K96" s="41"/>
      <c r="L96" s="71" t="str">
        <f>IF(E96="","",Report1!I$6)</f>
        <v/>
      </c>
    </row>
    <row r="97" spans="3:12">
      <c r="C97" s="41"/>
      <c r="D97" s="31" t="str">
        <f>IF(E97="","",Customer!E$7)</f>
        <v/>
      </c>
      <c r="E97" s="34"/>
      <c r="F97" s="57" t="str">
        <f t="shared" si="4"/>
        <v/>
      </c>
      <c r="G97" s="31" t="str">
        <f t="shared" si="5"/>
        <v/>
      </c>
      <c r="H97" s="32" t="str">
        <f>IF(E97="","",Report1!I$9)</f>
        <v/>
      </c>
      <c r="I97" s="33"/>
      <c r="J97" s="58" t="str">
        <f>CONCATENATE(IF(AND(E97&lt;&gt;"",OR(Report1!I$9="",Report1!J$9="")),VLOOKUP(300,TextID,CODE(Language!$B$4)-64,FALSE),""),IF(AND(E97&lt;&gt;"",I97=""),VLOOKUP(302,TextID,CODE(Language!$B$4)-64,FALSE),""),IF(AND(E97="",I97&lt;&gt;""),VLOOKUP(306,TextID,CODE(Language!$B$4)-64,FALSE),""),IF(AND(E97&lt;&gt;"",E97=E96),VLOOKUP(308,TextID,CODE(Language!$B$4)-64,FALSE),""))</f>
        <v/>
      </c>
      <c r="K97" s="41"/>
      <c r="L97" s="71" t="str">
        <f>IF(E97="","",Report1!I$6)</f>
        <v/>
      </c>
    </row>
    <row r="98" spans="3:12">
      <c r="C98" s="41"/>
      <c r="D98" s="31" t="str">
        <f>IF(E98="","",Customer!E$7)</f>
        <v/>
      </c>
      <c r="E98" s="34"/>
      <c r="F98" s="57" t="str">
        <f t="shared" si="4"/>
        <v/>
      </c>
      <c r="G98" s="31" t="str">
        <f t="shared" si="5"/>
        <v/>
      </c>
      <c r="H98" s="32" t="str">
        <f>IF(E98="","",Report1!I$9)</f>
        <v/>
      </c>
      <c r="I98" s="33"/>
      <c r="J98" s="58" t="str">
        <f>CONCATENATE(IF(AND(E98&lt;&gt;"",OR(Report1!I$9="",Report1!J$9="")),VLOOKUP(300,TextID,CODE(Language!$B$4)-64,FALSE),""),IF(AND(E98&lt;&gt;"",I98=""),VLOOKUP(302,TextID,CODE(Language!$B$4)-64,FALSE),""),IF(AND(E98="",I98&lt;&gt;""),VLOOKUP(306,TextID,CODE(Language!$B$4)-64,FALSE),""),IF(AND(E98&lt;&gt;"",E98=E97),VLOOKUP(308,TextID,CODE(Language!$B$4)-64,FALSE),""))</f>
        <v/>
      </c>
      <c r="K98" s="41"/>
      <c r="L98" s="71" t="str">
        <f>IF(E98="","",Report1!I$6)</f>
        <v/>
      </c>
    </row>
    <row r="99" spans="3:12">
      <c r="C99" s="41"/>
      <c r="D99" s="31" t="str">
        <f>IF(E99="","",Customer!E$7)</f>
        <v/>
      </c>
      <c r="E99" s="34"/>
      <c r="F99" s="57" t="str">
        <f t="shared" si="4"/>
        <v/>
      </c>
      <c r="G99" s="31" t="str">
        <f t="shared" si="5"/>
        <v/>
      </c>
      <c r="H99" s="32" t="str">
        <f>IF(E99="","",Report1!I$9)</f>
        <v/>
      </c>
      <c r="I99" s="33"/>
      <c r="J99" s="58" t="str">
        <f>CONCATENATE(IF(AND(E99&lt;&gt;"",OR(Report1!I$9="",Report1!J$9="")),VLOOKUP(300,TextID,CODE(Language!$B$4)-64,FALSE),""),IF(AND(E99&lt;&gt;"",I99=""),VLOOKUP(302,TextID,CODE(Language!$B$4)-64,FALSE),""),IF(AND(E99="",I99&lt;&gt;""),VLOOKUP(306,TextID,CODE(Language!$B$4)-64,FALSE),""),IF(AND(E99&lt;&gt;"",E99=E98),VLOOKUP(308,TextID,CODE(Language!$B$4)-64,FALSE),""))</f>
        <v/>
      </c>
      <c r="K99" s="41"/>
      <c r="L99" s="71" t="str">
        <f>IF(E99="","",Report1!I$6)</f>
        <v/>
      </c>
    </row>
    <row r="100" spans="3:12">
      <c r="C100" s="41"/>
      <c r="D100" s="31" t="str">
        <f>IF(E100="","",Customer!E$7)</f>
        <v/>
      </c>
      <c r="E100" s="34"/>
      <c r="F100" s="57" t="str">
        <f t="shared" si="4"/>
        <v/>
      </c>
      <c r="G100" s="31" t="str">
        <f t="shared" si="5"/>
        <v/>
      </c>
      <c r="H100" s="32" t="str">
        <f>IF(E100="","",Report1!I$9)</f>
        <v/>
      </c>
      <c r="I100" s="33"/>
      <c r="J100" s="58" t="str">
        <f>CONCATENATE(IF(AND(E100&lt;&gt;"",OR(Report1!I$9="",Report1!J$9="")),VLOOKUP(300,TextID,CODE(Language!$B$4)-64,FALSE),""),IF(AND(E100&lt;&gt;"",I100=""),VLOOKUP(302,TextID,CODE(Language!$B$4)-64,FALSE),""),IF(AND(E100="",I100&lt;&gt;""),VLOOKUP(306,TextID,CODE(Language!$B$4)-64,FALSE),""),IF(AND(E100&lt;&gt;"",E100=E99),VLOOKUP(308,TextID,CODE(Language!$B$4)-64,FALSE),""))</f>
        <v/>
      </c>
      <c r="K100" s="41"/>
      <c r="L100" s="71" t="str">
        <f>IF(E100="","",Report1!I$6)</f>
        <v/>
      </c>
    </row>
    <row r="101" spans="3:12">
      <c r="C101" s="41"/>
      <c r="D101" s="31" t="str">
        <f>IF(E101="","",Customer!E$7)</f>
        <v/>
      </c>
      <c r="E101" s="34"/>
      <c r="F101" s="57" t="str">
        <f t="shared" si="4"/>
        <v/>
      </c>
      <c r="G101" s="31" t="str">
        <f t="shared" si="5"/>
        <v/>
      </c>
      <c r="H101" s="32" t="str">
        <f>IF(E101="","",Report1!I$9)</f>
        <v/>
      </c>
      <c r="I101" s="33"/>
      <c r="J101" s="58" t="str">
        <f>CONCATENATE(IF(AND(E101&lt;&gt;"",OR(Report1!I$9="",Report1!J$9="")),VLOOKUP(300,TextID,CODE(Language!$B$4)-64,FALSE),""),IF(AND(E101&lt;&gt;"",I101=""),VLOOKUP(302,TextID,CODE(Language!$B$4)-64,FALSE),""),IF(AND(E101="",I101&lt;&gt;""),VLOOKUP(306,TextID,CODE(Language!$B$4)-64,FALSE),""),IF(AND(E101&lt;&gt;"",E101=E100),VLOOKUP(308,TextID,CODE(Language!$B$4)-64,FALSE),""))</f>
        <v/>
      </c>
      <c r="K101" s="41"/>
      <c r="L101" s="71" t="str">
        <f>IF(E101="","",Report1!I$6)</f>
        <v/>
      </c>
    </row>
    <row r="102" spans="3:12">
      <c r="C102" s="41"/>
      <c r="D102" s="31" t="str">
        <f>IF(E102="","",Customer!E$7)</f>
        <v/>
      </c>
      <c r="E102" s="34"/>
      <c r="F102" s="57" t="str">
        <f t="shared" si="4"/>
        <v/>
      </c>
      <c r="G102" s="31" t="str">
        <f t="shared" si="5"/>
        <v/>
      </c>
      <c r="H102" s="32" t="str">
        <f>IF(E102="","",Report1!I$9)</f>
        <v/>
      </c>
      <c r="I102" s="33"/>
      <c r="J102" s="58" t="str">
        <f>CONCATENATE(IF(AND(E102&lt;&gt;"",OR(Report1!I$9="",Report1!J$9="")),VLOOKUP(300,TextID,CODE(Language!$B$4)-64,FALSE),""),IF(AND(E102&lt;&gt;"",I102=""),VLOOKUP(302,TextID,CODE(Language!$B$4)-64,FALSE),""),IF(AND(E102="",I102&lt;&gt;""),VLOOKUP(306,TextID,CODE(Language!$B$4)-64,FALSE),""),IF(AND(E102&lt;&gt;"",E102=E101),VLOOKUP(308,TextID,CODE(Language!$B$4)-64,FALSE),""))</f>
        <v/>
      </c>
      <c r="K102" s="41"/>
      <c r="L102" s="71" t="str">
        <f>IF(E102="","",Report1!I$6)</f>
        <v/>
      </c>
    </row>
    <row r="103" spans="3:12">
      <c r="C103" s="41"/>
      <c r="D103" s="31" t="str">
        <f>IF(E103="","",Customer!E$7)</f>
        <v/>
      </c>
      <c r="E103" s="34"/>
      <c r="F103" s="57" t="str">
        <f t="shared" si="4"/>
        <v/>
      </c>
      <c r="G103" s="31" t="str">
        <f t="shared" si="5"/>
        <v/>
      </c>
      <c r="H103" s="32" t="str">
        <f>IF(E103="","",Report1!I$9)</f>
        <v/>
      </c>
      <c r="I103" s="33"/>
      <c r="J103" s="58" t="str">
        <f>CONCATENATE(IF(AND(E103&lt;&gt;"",OR(Report1!I$9="",Report1!J$9="")),VLOOKUP(300,TextID,CODE(Language!$B$4)-64,FALSE),""),IF(AND(E103&lt;&gt;"",I103=""),VLOOKUP(302,TextID,CODE(Language!$B$4)-64,FALSE),""),IF(AND(E103="",I103&lt;&gt;""),VLOOKUP(306,TextID,CODE(Language!$B$4)-64,FALSE),""),IF(AND(E103&lt;&gt;"",E103=E102),VLOOKUP(308,TextID,CODE(Language!$B$4)-64,FALSE),""))</f>
        <v/>
      </c>
      <c r="K103" s="41"/>
      <c r="L103" s="71" t="str">
        <f>IF(E103="","",Report1!I$6)</f>
        <v/>
      </c>
    </row>
    <row r="104" spans="3:12">
      <c r="C104" s="41"/>
      <c r="D104" s="31" t="str">
        <f>IF(E104="","",Customer!E$7)</f>
        <v/>
      </c>
      <c r="E104" s="34"/>
      <c r="F104" s="57" t="str">
        <f t="shared" si="4"/>
        <v/>
      </c>
      <c r="G104" s="31" t="str">
        <f t="shared" si="5"/>
        <v/>
      </c>
      <c r="H104" s="32" t="str">
        <f>IF(E104="","",Report1!I$9)</f>
        <v/>
      </c>
      <c r="I104" s="33"/>
      <c r="J104" s="58" t="str">
        <f>CONCATENATE(IF(AND(E104&lt;&gt;"",OR(Report1!I$9="",Report1!J$9="")),VLOOKUP(300,TextID,CODE(Language!$B$4)-64,FALSE),""),IF(AND(E104&lt;&gt;"",I104=""),VLOOKUP(302,TextID,CODE(Language!$B$4)-64,FALSE),""),IF(AND(E104="",I104&lt;&gt;""),VLOOKUP(306,TextID,CODE(Language!$B$4)-64,FALSE),""),IF(AND(E104&lt;&gt;"",E104=E103),VLOOKUP(308,TextID,CODE(Language!$B$4)-64,FALSE),""))</f>
        <v/>
      </c>
      <c r="K104" s="41"/>
      <c r="L104" s="71" t="str">
        <f>IF(E104="","",Report1!I$6)</f>
        <v/>
      </c>
    </row>
    <row r="105" spans="3:12">
      <c r="C105" s="41"/>
      <c r="D105" s="31" t="str">
        <f>IF(E105="","",Customer!E$7)</f>
        <v/>
      </c>
      <c r="E105" s="34"/>
      <c r="F105" s="57" t="str">
        <f t="shared" si="4"/>
        <v/>
      </c>
      <c r="G105" s="31" t="str">
        <f t="shared" si="5"/>
        <v/>
      </c>
      <c r="H105" s="32" t="str">
        <f>IF(E105="","",Report1!I$9)</f>
        <v/>
      </c>
      <c r="I105" s="33"/>
      <c r="J105" s="58" t="str">
        <f>CONCATENATE(IF(AND(E105&lt;&gt;"",OR(Report1!I$9="",Report1!J$9="")),VLOOKUP(300,TextID,CODE(Language!$B$4)-64,FALSE),""),IF(AND(E105&lt;&gt;"",I105=""),VLOOKUP(302,TextID,CODE(Language!$B$4)-64,FALSE),""),IF(AND(E105="",I105&lt;&gt;""),VLOOKUP(306,TextID,CODE(Language!$B$4)-64,FALSE),""),IF(AND(E105&lt;&gt;"",E105=E104),VLOOKUP(308,TextID,CODE(Language!$B$4)-64,FALSE),""))</f>
        <v/>
      </c>
      <c r="K105" s="41"/>
      <c r="L105" s="71" t="str">
        <f>IF(E105="","",Report1!I$6)</f>
        <v/>
      </c>
    </row>
    <row r="106" spans="3:12">
      <c r="C106" s="41"/>
      <c r="D106" s="31" t="str">
        <f>IF(E106="","",Customer!E$7)</f>
        <v/>
      </c>
      <c r="E106" s="34"/>
      <c r="F106" s="57" t="str">
        <f t="shared" si="4"/>
        <v/>
      </c>
      <c r="G106" s="31" t="str">
        <f t="shared" si="5"/>
        <v/>
      </c>
      <c r="H106" s="32" t="str">
        <f>IF(E106="","",Report1!I$9)</f>
        <v/>
      </c>
      <c r="I106" s="33"/>
      <c r="J106" s="58" t="str">
        <f>CONCATENATE(IF(AND(E106&lt;&gt;"",OR(Report1!I$9="",Report1!J$9="")),VLOOKUP(300,TextID,CODE(Language!$B$4)-64,FALSE),""),IF(AND(E106&lt;&gt;"",I106=""),VLOOKUP(302,TextID,CODE(Language!$B$4)-64,FALSE),""),IF(AND(E106="",I106&lt;&gt;""),VLOOKUP(306,TextID,CODE(Language!$B$4)-64,FALSE),""),IF(AND(E106&lt;&gt;"",E106=E105),VLOOKUP(308,TextID,CODE(Language!$B$4)-64,FALSE),""))</f>
        <v/>
      </c>
      <c r="K106" s="41"/>
      <c r="L106" s="71" t="str">
        <f>IF(E106="","",Report1!I$6)</f>
        <v/>
      </c>
    </row>
    <row r="107" spans="3:12">
      <c r="C107" s="41"/>
      <c r="D107" s="31" t="str">
        <f>IF(E107="","",Customer!E$7)</f>
        <v/>
      </c>
      <c r="E107" s="34"/>
      <c r="F107" s="57" t="str">
        <f t="shared" si="4"/>
        <v/>
      </c>
      <c r="G107" s="31" t="str">
        <f t="shared" si="5"/>
        <v/>
      </c>
      <c r="H107" s="32" t="str">
        <f>IF(E107="","",Report1!I$9)</f>
        <v/>
      </c>
      <c r="I107" s="33"/>
      <c r="J107" s="58" t="str">
        <f>CONCATENATE(IF(AND(E107&lt;&gt;"",OR(Report1!I$9="",Report1!J$9="")),VLOOKUP(300,TextID,CODE(Language!$B$4)-64,FALSE),""),IF(AND(E107&lt;&gt;"",I107=""),VLOOKUP(302,TextID,CODE(Language!$B$4)-64,FALSE),""),IF(AND(E107="",I107&lt;&gt;""),VLOOKUP(306,TextID,CODE(Language!$B$4)-64,FALSE),""),IF(AND(E107&lt;&gt;"",E107=E106),VLOOKUP(308,TextID,CODE(Language!$B$4)-64,FALSE),""))</f>
        <v/>
      </c>
      <c r="K107" s="41"/>
      <c r="L107" s="71" t="str">
        <f>IF(E107="","",Report1!I$6)</f>
        <v/>
      </c>
    </row>
    <row r="108" spans="3:12">
      <c r="C108" s="41"/>
      <c r="D108" s="31" t="str">
        <f>IF(E108="","",Customer!E$7)</f>
        <v/>
      </c>
      <c r="E108" s="34"/>
      <c r="F108" s="57" t="str">
        <f t="shared" si="4"/>
        <v/>
      </c>
      <c r="G108" s="31" t="str">
        <f t="shared" si="5"/>
        <v/>
      </c>
      <c r="H108" s="32" t="str">
        <f>IF(E108="","",Report1!I$9)</f>
        <v/>
      </c>
      <c r="I108" s="33"/>
      <c r="J108" s="58" t="str">
        <f>CONCATENATE(IF(AND(E108&lt;&gt;"",OR(Report1!I$9="",Report1!J$9="")),VLOOKUP(300,TextID,CODE(Language!$B$4)-64,FALSE),""),IF(AND(E108&lt;&gt;"",I108=""),VLOOKUP(302,TextID,CODE(Language!$B$4)-64,FALSE),""),IF(AND(E108="",I108&lt;&gt;""),VLOOKUP(306,TextID,CODE(Language!$B$4)-64,FALSE),""),IF(AND(E108&lt;&gt;"",E108=E107),VLOOKUP(308,TextID,CODE(Language!$B$4)-64,FALSE),""))</f>
        <v/>
      </c>
      <c r="K108" s="41"/>
      <c r="L108" s="71" t="str">
        <f>IF(E108="","",Report1!I$6)</f>
        <v/>
      </c>
    </row>
    <row r="109" spans="3:12">
      <c r="C109" s="41"/>
      <c r="D109" s="31" t="str">
        <f>IF(E109="","",Customer!E$7)</f>
        <v/>
      </c>
      <c r="E109" s="34"/>
      <c r="F109" s="57" t="str">
        <f t="shared" ref="F109:F140" si="6">IF($E109="","",VLOOKUP($E109,Material2b,2))</f>
        <v/>
      </c>
      <c r="G109" s="31" t="str">
        <f t="shared" ref="G109:G140" si="7">IF($E109="","",VLOOKUP($E109,Material2b,3))</f>
        <v/>
      </c>
      <c r="H109" s="32" t="str">
        <f>IF(E109="","",Report1!I$9)</f>
        <v/>
      </c>
      <c r="I109" s="33"/>
      <c r="J109" s="58" t="str">
        <f>CONCATENATE(IF(AND(E109&lt;&gt;"",OR(Report1!I$9="",Report1!J$9="")),VLOOKUP(300,TextID,CODE(Language!$B$4)-64,FALSE),""),IF(AND(E109&lt;&gt;"",I109=""),VLOOKUP(302,TextID,CODE(Language!$B$4)-64,FALSE),""),IF(AND(E109="",I109&lt;&gt;""),VLOOKUP(306,TextID,CODE(Language!$B$4)-64,FALSE),""),IF(AND(E109&lt;&gt;"",E109=E108),VLOOKUP(308,TextID,CODE(Language!$B$4)-64,FALSE),""))</f>
        <v/>
      </c>
      <c r="K109" s="41"/>
      <c r="L109" s="71" t="str">
        <f>IF(E109="","",Report1!I$6)</f>
        <v/>
      </c>
    </row>
    <row r="110" spans="3:12">
      <c r="C110" s="41"/>
      <c r="D110" s="31" t="str">
        <f>IF(E110="","",Customer!E$7)</f>
        <v/>
      </c>
      <c r="E110" s="34"/>
      <c r="F110" s="57" t="str">
        <f t="shared" si="6"/>
        <v/>
      </c>
      <c r="G110" s="31" t="str">
        <f t="shared" si="7"/>
        <v/>
      </c>
      <c r="H110" s="32" t="str">
        <f>IF(E110="","",Report1!I$9)</f>
        <v/>
      </c>
      <c r="I110" s="33"/>
      <c r="J110" s="58" t="str">
        <f>CONCATENATE(IF(AND(E110&lt;&gt;"",OR(Report1!I$9="",Report1!J$9="")),VLOOKUP(300,TextID,CODE(Language!$B$4)-64,FALSE),""),IF(AND(E110&lt;&gt;"",I110=""),VLOOKUP(302,TextID,CODE(Language!$B$4)-64,FALSE),""),IF(AND(E110="",I110&lt;&gt;""),VLOOKUP(306,TextID,CODE(Language!$B$4)-64,FALSE),""),IF(AND(E110&lt;&gt;"",E110=E109),VLOOKUP(308,TextID,CODE(Language!$B$4)-64,FALSE),""))</f>
        <v/>
      </c>
      <c r="K110" s="41"/>
      <c r="L110" s="71" t="str">
        <f>IF(E110="","",Report1!I$6)</f>
        <v/>
      </c>
    </row>
    <row r="111" spans="3:12">
      <c r="C111" s="41"/>
      <c r="D111" s="31" t="str">
        <f>IF(E111="","",Customer!E$7)</f>
        <v/>
      </c>
      <c r="E111" s="34"/>
      <c r="F111" s="57" t="str">
        <f t="shared" si="6"/>
        <v/>
      </c>
      <c r="G111" s="31" t="str">
        <f t="shared" si="7"/>
        <v/>
      </c>
      <c r="H111" s="32" t="str">
        <f>IF(E111="","",Report1!I$9)</f>
        <v/>
      </c>
      <c r="I111" s="33"/>
      <c r="J111" s="58" t="str">
        <f>CONCATENATE(IF(AND(E111&lt;&gt;"",OR(Report1!I$9="",Report1!J$9="")),VLOOKUP(300,TextID,CODE(Language!$B$4)-64,FALSE),""),IF(AND(E111&lt;&gt;"",I111=""),VLOOKUP(302,TextID,CODE(Language!$B$4)-64,FALSE),""),IF(AND(E111="",I111&lt;&gt;""),VLOOKUP(306,TextID,CODE(Language!$B$4)-64,FALSE),""),IF(AND(E111&lt;&gt;"",E111=E110),VLOOKUP(308,TextID,CODE(Language!$B$4)-64,FALSE),""))</f>
        <v/>
      </c>
      <c r="K111" s="41"/>
      <c r="L111" s="71" t="str">
        <f>IF(E111="","",Report1!I$6)</f>
        <v/>
      </c>
    </row>
    <row r="112" spans="3:12">
      <c r="C112" s="41"/>
      <c r="D112" s="31" t="str">
        <f>IF(E112="","",Customer!E$7)</f>
        <v/>
      </c>
      <c r="E112" s="34"/>
      <c r="F112" s="57" t="str">
        <f t="shared" si="6"/>
        <v/>
      </c>
      <c r="G112" s="31" t="str">
        <f t="shared" si="7"/>
        <v/>
      </c>
      <c r="H112" s="32" t="str">
        <f>IF(E112="","",Report1!I$9)</f>
        <v/>
      </c>
      <c r="I112" s="33"/>
      <c r="J112" s="58" t="str">
        <f>CONCATENATE(IF(AND(E112&lt;&gt;"",OR(Report1!I$9="",Report1!J$9="")),VLOOKUP(300,TextID,CODE(Language!$B$4)-64,FALSE),""),IF(AND(E112&lt;&gt;"",I112=""),VLOOKUP(302,TextID,CODE(Language!$B$4)-64,FALSE),""),IF(AND(E112="",I112&lt;&gt;""),VLOOKUP(306,TextID,CODE(Language!$B$4)-64,FALSE),""),IF(AND(E112&lt;&gt;"",E112=E111),VLOOKUP(308,TextID,CODE(Language!$B$4)-64,FALSE),""))</f>
        <v/>
      </c>
      <c r="K112" s="41"/>
      <c r="L112" s="71" t="str">
        <f>IF(E112="","",Report1!I$6)</f>
        <v/>
      </c>
    </row>
    <row r="113" spans="3:12">
      <c r="C113" s="41"/>
      <c r="D113" s="31" t="str">
        <f>IF(E113="","",Customer!E$7)</f>
        <v/>
      </c>
      <c r="E113" s="34"/>
      <c r="F113" s="57" t="str">
        <f t="shared" si="6"/>
        <v/>
      </c>
      <c r="G113" s="31" t="str">
        <f t="shared" si="7"/>
        <v/>
      </c>
      <c r="H113" s="32" t="str">
        <f>IF(E113="","",Report1!I$9)</f>
        <v/>
      </c>
      <c r="I113" s="33"/>
      <c r="J113" s="58" t="str">
        <f>CONCATENATE(IF(AND(E113&lt;&gt;"",OR(Report1!I$9="",Report1!J$9="")),VLOOKUP(300,TextID,CODE(Language!$B$4)-64,FALSE),""),IF(AND(E113&lt;&gt;"",I113=""),VLOOKUP(302,TextID,CODE(Language!$B$4)-64,FALSE),""),IF(AND(E113="",I113&lt;&gt;""),VLOOKUP(306,TextID,CODE(Language!$B$4)-64,FALSE),""),IF(AND(E113&lt;&gt;"",E113=E112),VLOOKUP(308,TextID,CODE(Language!$B$4)-64,FALSE),""))</f>
        <v/>
      </c>
      <c r="K113" s="41"/>
      <c r="L113" s="71" t="str">
        <f>IF(E113="","",Report1!I$6)</f>
        <v/>
      </c>
    </row>
    <row r="114" spans="3:12">
      <c r="C114" s="41"/>
      <c r="D114" s="31" t="str">
        <f>IF(E114="","",Customer!E$7)</f>
        <v/>
      </c>
      <c r="E114" s="34"/>
      <c r="F114" s="57" t="str">
        <f t="shared" si="6"/>
        <v/>
      </c>
      <c r="G114" s="31" t="str">
        <f t="shared" si="7"/>
        <v/>
      </c>
      <c r="H114" s="32" t="str">
        <f>IF(E114="","",Report1!I$9)</f>
        <v/>
      </c>
      <c r="I114" s="33"/>
      <c r="J114" s="58" t="str">
        <f>CONCATENATE(IF(AND(E114&lt;&gt;"",OR(Report1!I$9="",Report1!J$9="")),VLOOKUP(300,TextID,CODE(Language!$B$4)-64,FALSE),""),IF(AND(E114&lt;&gt;"",I114=""),VLOOKUP(302,TextID,CODE(Language!$B$4)-64,FALSE),""),IF(AND(E114="",I114&lt;&gt;""),VLOOKUP(306,TextID,CODE(Language!$B$4)-64,FALSE),""),IF(AND(E114&lt;&gt;"",E114=E113),VLOOKUP(308,TextID,CODE(Language!$B$4)-64,FALSE),""))</f>
        <v/>
      </c>
      <c r="K114" s="41"/>
      <c r="L114" s="71" t="str">
        <f>IF(E114="","",Report1!I$6)</f>
        <v/>
      </c>
    </row>
    <row r="115" spans="3:12">
      <c r="C115" s="41"/>
      <c r="D115" s="31" t="str">
        <f>IF(E115="","",Customer!E$7)</f>
        <v/>
      </c>
      <c r="E115" s="34"/>
      <c r="F115" s="57" t="str">
        <f t="shared" si="6"/>
        <v/>
      </c>
      <c r="G115" s="31" t="str">
        <f t="shared" si="7"/>
        <v/>
      </c>
      <c r="H115" s="32" t="str">
        <f>IF(E115="","",Report1!I$9)</f>
        <v/>
      </c>
      <c r="I115" s="33"/>
      <c r="J115" s="58" t="str">
        <f>CONCATENATE(IF(AND(E115&lt;&gt;"",OR(Report1!I$9="",Report1!J$9="")),VLOOKUP(300,TextID,CODE(Language!$B$4)-64,FALSE),""),IF(AND(E115&lt;&gt;"",I115=""),VLOOKUP(302,TextID,CODE(Language!$B$4)-64,FALSE),""),IF(AND(E115="",I115&lt;&gt;""),VLOOKUP(306,TextID,CODE(Language!$B$4)-64,FALSE),""),IF(AND(E115&lt;&gt;"",E115=E114),VLOOKUP(308,TextID,CODE(Language!$B$4)-64,FALSE),""))</f>
        <v/>
      </c>
      <c r="K115" s="41"/>
      <c r="L115" s="71" t="str">
        <f>IF(E115="","",Report1!I$6)</f>
        <v/>
      </c>
    </row>
    <row r="116" spans="3:12">
      <c r="C116" s="41"/>
      <c r="D116" s="31" t="str">
        <f>IF(E116="","",Customer!E$7)</f>
        <v/>
      </c>
      <c r="E116" s="34"/>
      <c r="F116" s="57" t="str">
        <f t="shared" si="6"/>
        <v/>
      </c>
      <c r="G116" s="31" t="str">
        <f t="shared" si="7"/>
        <v/>
      </c>
      <c r="H116" s="32" t="str">
        <f>IF(E116="","",Report1!I$9)</f>
        <v/>
      </c>
      <c r="I116" s="33"/>
      <c r="J116" s="58" t="str">
        <f>CONCATENATE(IF(AND(E116&lt;&gt;"",OR(Report1!I$9="",Report1!J$9="")),VLOOKUP(300,TextID,CODE(Language!$B$4)-64,FALSE),""),IF(AND(E116&lt;&gt;"",I116=""),VLOOKUP(302,TextID,CODE(Language!$B$4)-64,FALSE),""),IF(AND(E116="",I116&lt;&gt;""),VLOOKUP(306,TextID,CODE(Language!$B$4)-64,FALSE),""),IF(AND(E116&lt;&gt;"",E116=E115),VLOOKUP(308,TextID,CODE(Language!$B$4)-64,FALSE),""))</f>
        <v/>
      </c>
      <c r="K116" s="41"/>
      <c r="L116" s="71" t="str">
        <f>IF(E116="","",Report1!I$6)</f>
        <v/>
      </c>
    </row>
    <row r="117" spans="3:12">
      <c r="C117" s="41"/>
      <c r="D117" s="31" t="str">
        <f>IF(E117="","",Customer!E$7)</f>
        <v/>
      </c>
      <c r="E117" s="34"/>
      <c r="F117" s="57" t="str">
        <f t="shared" si="6"/>
        <v/>
      </c>
      <c r="G117" s="31" t="str">
        <f t="shared" si="7"/>
        <v/>
      </c>
      <c r="H117" s="32" t="str">
        <f>IF(E117="","",Report1!I$9)</f>
        <v/>
      </c>
      <c r="I117" s="33"/>
      <c r="J117" s="58" t="str">
        <f>CONCATENATE(IF(AND(E117&lt;&gt;"",OR(Report1!I$9="",Report1!J$9="")),VLOOKUP(300,TextID,CODE(Language!$B$4)-64,FALSE),""),IF(AND(E117&lt;&gt;"",I117=""),VLOOKUP(302,TextID,CODE(Language!$B$4)-64,FALSE),""),IF(AND(E117="",I117&lt;&gt;""),VLOOKUP(306,TextID,CODE(Language!$B$4)-64,FALSE),""),IF(AND(E117&lt;&gt;"",E117=E116),VLOOKUP(308,TextID,CODE(Language!$B$4)-64,FALSE),""))</f>
        <v/>
      </c>
      <c r="K117" s="41"/>
      <c r="L117" s="71" t="str">
        <f>IF(E117="","",Report1!I$6)</f>
        <v/>
      </c>
    </row>
    <row r="118" spans="3:12">
      <c r="C118" s="41"/>
      <c r="D118" s="31" t="str">
        <f>IF(E118="","",Customer!E$7)</f>
        <v/>
      </c>
      <c r="E118" s="34"/>
      <c r="F118" s="57" t="str">
        <f t="shared" si="6"/>
        <v/>
      </c>
      <c r="G118" s="31" t="str">
        <f t="shared" si="7"/>
        <v/>
      </c>
      <c r="H118" s="32" t="str">
        <f>IF(E118="","",Report1!I$9)</f>
        <v/>
      </c>
      <c r="I118" s="33"/>
      <c r="J118" s="58" t="str">
        <f>CONCATENATE(IF(AND(E118&lt;&gt;"",OR(Report1!I$9="",Report1!J$9="")),VLOOKUP(300,TextID,CODE(Language!$B$4)-64,FALSE),""),IF(AND(E118&lt;&gt;"",I118=""),VLOOKUP(302,TextID,CODE(Language!$B$4)-64,FALSE),""),IF(AND(E118="",I118&lt;&gt;""),VLOOKUP(306,TextID,CODE(Language!$B$4)-64,FALSE),""),IF(AND(E118&lt;&gt;"",E118=E117),VLOOKUP(308,TextID,CODE(Language!$B$4)-64,FALSE),""))</f>
        <v/>
      </c>
      <c r="K118" s="41"/>
      <c r="L118" s="71" t="str">
        <f>IF(E118="","",Report1!I$6)</f>
        <v/>
      </c>
    </row>
    <row r="119" spans="3:12">
      <c r="C119" s="41"/>
      <c r="D119" s="31" t="str">
        <f>IF(E119="","",Customer!E$7)</f>
        <v/>
      </c>
      <c r="E119" s="34"/>
      <c r="F119" s="57" t="str">
        <f t="shared" si="6"/>
        <v/>
      </c>
      <c r="G119" s="31" t="str">
        <f t="shared" si="7"/>
        <v/>
      </c>
      <c r="H119" s="32" t="str">
        <f>IF(E119="","",Report1!I$9)</f>
        <v/>
      </c>
      <c r="I119" s="33"/>
      <c r="J119" s="58" t="str">
        <f>CONCATENATE(IF(AND(E119&lt;&gt;"",OR(Report1!I$9="",Report1!J$9="")),VLOOKUP(300,TextID,CODE(Language!$B$4)-64,FALSE),""),IF(AND(E119&lt;&gt;"",I119=""),VLOOKUP(302,TextID,CODE(Language!$B$4)-64,FALSE),""),IF(AND(E119="",I119&lt;&gt;""),VLOOKUP(306,TextID,CODE(Language!$B$4)-64,FALSE),""),IF(AND(E119&lt;&gt;"",E119=E118),VLOOKUP(308,TextID,CODE(Language!$B$4)-64,FALSE),""))</f>
        <v/>
      </c>
      <c r="K119" s="41"/>
      <c r="L119" s="71" t="str">
        <f>IF(E119="","",Report1!I$6)</f>
        <v/>
      </c>
    </row>
    <row r="120" spans="3:12">
      <c r="C120" s="41"/>
      <c r="D120" s="31" t="str">
        <f>IF(E120="","",Customer!E$7)</f>
        <v/>
      </c>
      <c r="E120" s="34"/>
      <c r="F120" s="57" t="str">
        <f t="shared" si="6"/>
        <v/>
      </c>
      <c r="G120" s="31" t="str">
        <f t="shared" si="7"/>
        <v/>
      </c>
      <c r="H120" s="32" t="str">
        <f>IF(E120="","",Report1!I$9)</f>
        <v/>
      </c>
      <c r="I120" s="33"/>
      <c r="J120" s="58" t="str">
        <f>CONCATENATE(IF(AND(E120&lt;&gt;"",OR(Report1!I$9="",Report1!J$9="")),VLOOKUP(300,TextID,CODE(Language!$B$4)-64,FALSE),""),IF(AND(E120&lt;&gt;"",I120=""),VLOOKUP(302,TextID,CODE(Language!$B$4)-64,FALSE),""),IF(AND(E120="",I120&lt;&gt;""),VLOOKUP(306,TextID,CODE(Language!$B$4)-64,FALSE),""),IF(AND(E120&lt;&gt;"",E120=E119),VLOOKUP(308,TextID,CODE(Language!$B$4)-64,FALSE),""))</f>
        <v/>
      </c>
      <c r="K120" s="41"/>
      <c r="L120" s="71" t="str">
        <f>IF(E120="","",Report1!I$6)</f>
        <v/>
      </c>
    </row>
    <row r="121" spans="3:12">
      <c r="C121" s="41"/>
      <c r="D121" s="31" t="str">
        <f>IF(E121="","",Customer!E$7)</f>
        <v/>
      </c>
      <c r="E121" s="34"/>
      <c r="F121" s="57" t="str">
        <f t="shared" si="6"/>
        <v/>
      </c>
      <c r="G121" s="31" t="str">
        <f t="shared" si="7"/>
        <v/>
      </c>
      <c r="H121" s="32" t="str">
        <f>IF(E121="","",Report1!I$9)</f>
        <v/>
      </c>
      <c r="I121" s="33"/>
      <c r="J121" s="58" t="str">
        <f>CONCATENATE(IF(AND(E121&lt;&gt;"",OR(Report1!I$9="",Report1!J$9="")),VLOOKUP(300,TextID,CODE(Language!$B$4)-64,FALSE),""),IF(AND(E121&lt;&gt;"",I121=""),VLOOKUP(302,TextID,CODE(Language!$B$4)-64,FALSE),""),IF(AND(E121="",I121&lt;&gt;""),VLOOKUP(306,TextID,CODE(Language!$B$4)-64,FALSE),""),IF(AND(E121&lt;&gt;"",E121=E120),VLOOKUP(308,TextID,CODE(Language!$B$4)-64,FALSE),""))</f>
        <v/>
      </c>
      <c r="K121" s="41"/>
      <c r="L121" s="71" t="str">
        <f>IF(E121="","",Report1!I$6)</f>
        <v/>
      </c>
    </row>
    <row r="122" spans="3:12">
      <c r="C122" s="41"/>
      <c r="D122" s="31" t="str">
        <f>IF(E122="","",Customer!E$7)</f>
        <v/>
      </c>
      <c r="E122" s="34"/>
      <c r="F122" s="57" t="str">
        <f t="shared" si="6"/>
        <v/>
      </c>
      <c r="G122" s="31" t="str">
        <f t="shared" si="7"/>
        <v/>
      </c>
      <c r="H122" s="32" t="str">
        <f>IF(E122="","",Report1!I$9)</f>
        <v/>
      </c>
      <c r="I122" s="33"/>
      <c r="J122" s="58" t="str">
        <f>CONCATENATE(IF(AND(E122&lt;&gt;"",OR(Report1!I$9="",Report1!J$9="")),VLOOKUP(300,TextID,CODE(Language!$B$4)-64,FALSE),""),IF(AND(E122&lt;&gt;"",I122=""),VLOOKUP(302,TextID,CODE(Language!$B$4)-64,FALSE),""),IF(AND(E122="",I122&lt;&gt;""),VLOOKUP(306,TextID,CODE(Language!$B$4)-64,FALSE),""),IF(AND(E122&lt;&gt;"",E122=E121),VLOOKUP(308,TextID,CODE(Language!$B$4)-64,FALSE),""))</f>
        <v/>
      </c>
      <c r="K122" s="41"/>
      <c r="L122" s="71" t="str">
        <f>IF(E122="","",Report1!I$6)</f>
        <v/>
      </c>
    </row>
    <row r="123" spans="3:12">
      <c r="C123" s="41"/>
      <c r="D123" s="31" t="str">
        <f>IF(E123="","",Customer!E$7)</f>
        <v/>
      </c>
      <c r="E123" s="34"/>
      <c r="F123" s="57" t="str">
        <f t="shared" si="6"/>
        <v/>
      </c>
      <c r="G123" s="31" t="str">
        <f t="shared" si="7"/>
        <v/>
      </c>
      <c r="H123" s="32" t="str">
        <f>IF(E123="","",Report1!I$9)</f>
        <v/>
      </c>
      <c r="I123" s="33"/>
      <c r="J123" s="58" t="str">
        <f>CONCATENATE(IF(AND(E123&lt;&gt;"",OR(Report1!I$9="",Report1!J$9="")),VLOOKUP(300,TextID,CODE(Language!$B$4)-64,FALSE),""),IF(AND(E123&lt;&gt;"",I123=""),VLOOKUP(302,TextID,CODE(Language!$B$4)-64,FALSE),""),IF(AND(E123="",I123&lt;&gt;""),VLOOKUP(306,TextID,CODE(Language!$B$4)-64,FALSE),""),IF(AND(E123&lt;&gt;"",E123=E122),VLOOKUP(308,TextID,CODE(Language!$B$4)-64,FALSE),""))</f>
        <v/>
      </c>
      <c r="K123" s="41"/>
      <c r="L123" s="71" t="str">
        <f>IF(E123="","",Report1!I$6)</f>
        <v/>
      </c>
    </row>
    <row r="124" spans="3:12">
      <c r="C124" s="41"/>
      <c r="D124" s="31" t="str">
        <f>IF(E124="","",Customer!E$7)</f>
        <v/>
      </c>
      <c r="E124" s="34"/>
      <c r="F124" s="57" t="str">
        <f t="shared" si="6"/>
        <v/>
      </c>
      <c r="G124" s="31" t="str">
        <f t="shared" si="7"/>
        <v/>
      </c>
      <c r="H124" s="32" t="str">
        <f>IF(E124="","",Report1!I$9)</f>
        <v/>
      </c>
      <c r="I124" s="33"/>
      <c r="J124" s="58" t="str">
        <f>CONCATENATE(IF(AND(E124&lt;&gt;"",OR(Report1!I$9="",Report1!J$9="")),VLOOKUP(300,TextID,CODE(Language!$B$4)-64,FALSE),""),IF(AND(E124&lt;&gt;"",I124=""),VLOOKUP(302,TextID,CODE(Language!$B$4)-64,FALSE),""),IF(AND(E124="",I124&lt;&gt;""),VLOOKUP(306,TextID,CODE(Language!$B$4)-64,FALSE),""),IF(AND(E124&lt;&gt;"",E124=E123),VLOOKUP(308,TextID,CODE(Language!$B$4)-64,FALSE),""))</f>
        <v/>
      </c>
      <c r="K124" s="41"/>
      <c r="L124" s="71" t="str">
        <f>IF(E124="","",Report1!I$6)</f>
        <v/>
      </c>
    </row>
    <row r="125" spans="3:12">
      <c r="C125" s="41"/>
      <c r="D125" s="31" t="str">
        <f>IF(E125="","",Customer!E$7)</f>
        <v/>
      </c>
      <c r="E125" s="34"/>
      <c r="F125" s="57" t="str">
        <f t="shared" si="6"/>
        <v/>
      </c>
      <c r="G125" s="31" t="str">
        <f t="shared" si="7"/>
        <v/>
      </c>
      <c r="H125" s="32" t="str">
        <f>IF(E125="","",Report1!I$9)</f>
        <v/>
      </c>
      <c r="I125" s="33"/>
      <c r="J125" s="58" t="str">
        <f>CONCATENATE(IF(AND(E125&lt;&gt;"",OR(Report1!I$9="",Report1!J$9="")),VLOOKUP(300,TextID,CODE(Language!$B$4)-64,FALSE),""),IF(AND(E125&lt;&gt;"",I125=""),VLOOKUP(302,TextID,CODE(Language!$B$4)-64,FALSE),""),IF(AND(E125="",I125&lt;&gt;""),VLOOKUP(306,TextID,CODE(Language!$B$4)-64,FALSE),""),IF(AND(E125&lt;&gt;"",E125=E124),VLOOKUP(308,TextID,CODE(Language!$B$4)-64,FALSE),""))</f>
        <v/>
      </c>
      <c r="K125" s="41"/>
      <c r="L125" s="71" t="str">
        <f>IF(E125="","",Report1!I$6)</f>
        <v/>
      </c>
    </row>
    <row r="126" spans="3:12">
      <c r="C126" s="41"/>
      <c r="D126" s="31" t="str">
        <f>IF(E126="","",Customer!E$7)</f>
        <v/>
      </c>
      <c r="E126" s="34"/>
      <c r="F126" s="57" t="str">
        <f t="shared" si="6"/>
        <v/>
      </c>
      <c r="G126" s="31" t="str">
        <f t="shared" si="7"/>
        <v/>
      </c>
      <c r="H126" s="32" t="str">
        <f>IF(E126="","",Report1!I$9)</f>
        <v/>
      </c>
      <c r="I126" s="33"/>
      <c r="J126" s="58" t="str">
        <f>CONCATENATE(IF(AND(E126&lt;&gt;"",OR(Report1!I$9="",Report1!J$9="")),VLOOKUP(300,TextID,CODE(Language!$B$4)-64,FALSE),""),IF(AND(E126&lt;&gt;"",I126=""),VLOOKUP(302,TextID,CODE(Language!$B$4)-64,FALSE),""),IF(AND(E126="",I126&lt;&gt;""),VLOOKUP(306,TextID,CODE(Language!$B$4)-64,FALSE),""),IF(AND(E126&lt;&gt;"",E126=E125),VLOOKUP(308,TextID,CODE(Language!$B$4)-64,FALSE),""))</f>
        <v/>
      </c>
      <c r="K126" s="41"/>
      <c r="L126" s="71" t="str">
        <f>IF(E126="","",Report1!I$6)</f>
        <v/>
      </c>
    </row>
    <row r="127" spans="3:12">
      <c r="C127" s="41"/>
      <c r="D127" s="31" t="str">
        <f>IF(E127="","",Customer!E$7)</f>
        <v/>
      </c>
      <c r="E127" s="34"/>
      <c r="F127" s="57" t="str">
        <f t="shared" si="6"/>
        <v/>
      </c>
      <c r="G127" s="31" t="str">
        <f t="shared" si="7"/>
        <v/>
      </c>
      <c r="H127" s="32" t="str">
        <f>IF(E127="","",Report1!I$9)</f>
        <v/>
      </c>
      <c r="I127" s="33"/>
      <c r="J127" s="58" t="str">
        <f>CONCATENATE(IF(AND(E127&lt;&gt;"",OR(Report1!I$9="",Report1!J$9="")),VLOOKUP(300,TextID,CODE(Language!$B$4)-64,FALSE),""),IF(AND(E127&lt;&gt;"",I127=""),VLOOKUP(302,TextID,CODE(Language!$B$4)-64,FALSE),""),IF(AND(E127="",I127&lt;&gt;""),VLOOKUP(306,TextID,CODE(Language!$B$4)-64,FALSE),""),IF(AND(E127&lt;&gt;"",E127=E126),VLOOKUP(308,TextID,CODE(Language!$B$4)-64,FALSE),""))</f>
        <v/>
      </c>
      <c r="K127" s="41"/>
      <c r="L127" s="71" t="str">
        <f>IF(E127="","",Report1!I$6)</f>
        <v/>
      </c>
    </row>
    <row r="128" spans="3:12">
      <c r="C128" s="41"/>
      <c r="D128" s="31" t="str">
        <f>IF(E128="","",Customer!E$7)</f>
        <v/>
      </c>
      <c r="E128" s="34"/>
      <c r="F128" s="57" t="str">
        <f t="shared" si="6"/>
        <v/>
      </c>
      <c r="G128" s="31" t="str">
        <f t="shared" si="7"/>
        <v/>
      </c>
      <c r="H128" s="32" t="str">
        <f>IF(E128="","",Report1!I$9)</f>
        <v/>
      </c>
      <c r="I128" s="33"/>
      <c r="J128" s="58" t="str">
        <f>CONCATENATE(IF(AND(E128&lt;&gt;"",OR(Report1!I$9="",Report1!J$9="")),VLOOKUP(300,TextID,CODE(Language!$B$4)-64,FALSE),""),IF(AND(E128&lt;&gt;"",I128=""),VLOOKUP(302,TextID,CODE(Language!$B$4)-64,FALSE),""),IF(AND(E128="",I128&lt;&gt;""),VLOOKUP(306,TextID,CODE(Language!$B$4)-64,FALSE),""),IF(AND(E128&lt;&gt;"",E128=E127),VLOOKUP(308,TextID,CODE(Language!$B$4)-64,FALSE),""))</f>
        <v/>
      </c>
      <c r="K128" s="41"/>
      <c r="L128" s="71" t="str">
        <f>IF(E128="","",Report1!I$6)</f>
        <v/>
      </c>
    </row>
    <row r="129" spans="3:12">
      <c r="C129" s="41"/>
      <c r="D129" s="31" t="str">
        <f>IF(E129="","",Customer!E$7)</f>
        <v/>
      </c>
      <c r="E129" s="34"/>
      <c r="F129" s="57" t="str">
        <f t="shared" si="6"/>
        <v/>
      </c>
      <c r="G129" s="31" t="str">
        <f t="shared" si="7"/>
        <v/>
      </c>
      <c r="H129" s="32" t="str">
        <f>IF(E129="","",Report1!I$9)</f>
        <v/>
      </c>
      <c r="I129" s="33"/>
      <c r="J129" s="58" t="str">
        <f>CONCATENATE(IF(AND(E129&lt;&gt;"",OR(Report1!I$9="",Report1!J$9="")),VLOOKUP(300,TextID,CODE(Language!$B$4)-64,FALSE),""),IF(AND(E129&lt;&gt;"",I129=""),VLOOKUP(302,TextID,CODE(Language!$B$4)-64,FALSE),""),IF(AND(E129="",I129&lt;&gt;""),VLOOKUP(306,TextID,CODE(Language!$B$4)-64,FALSE),""),IF(AND(E129&lt;&gt;"",E129=E128),VLOOKUP(308,TextID,CODE(Language!$B$4)-64,FALSE),""))</f>
        <v/>
      </c>
      <c r="K129" s="41"/>
      <c r="L129" s="71" t="str">
        <f>IF(E129="","",Report1!I$6)</f>
        <v/>
      </c>
    </row>
    <row r="130" spans="3:12">
      <c r="C130" s="41"/>
      <c r="D130" s="31" t="str">
        <f>IF(E130="","",Customer!E$7)</f>
        <v/>
      </c>
      <c r="E130" s="34"/>
      <c r="F130" s="57" t="str">
        <f t="shared" si="6"/>
        <v/>
      </c>
      <c r="G130" s="31" t="str">
        <f t="shared" si="7"/>
        <v/>
      </c>
      <c r="H130" s="32" t="str">
        <f>IF(E130="","",Report1!I$9)</f>
        <v/>
      </c>
      <c r="I130" s="33"/>
      <c r="J130" s="58" t="str">
        <f>CONCATENATE(IF(AND(E130&lt;&gt;"",OR(Report1!I$9="",Report1!J$9="")),VLOOKUP(300,TextID,CODE(Language!$B$4)-64,FALSE),""),IF(AND(E130&lt;&gt;"",I130=""),VLOOKUP(302,TextID,CODE(Language!$B$4)-64,FALSE),""),IF(AND(E130="",I130&lt;&gt;""),VLOOKUP(306,TextID,CODE(Language!$B$4)-64,FALSE),""),IF(AND(E130&lt;&gt;"",E130=E129),VLOOKUP(308,TextID,CODE(Language!$B$4)-64,FALSE),""))</f>
        <v/>
      </c>
      <c r="K130" s="41"/>
      <c r="L130" s="71" t="str">
        <f>IF(E130="","",Report1!I$6)</f>
        <v/>
      </c>
    </row>
    <row r="131" spans="3:12">
      <c r="C131" s="41"/>
      <c r="D131" s="31" t="str">
        <f>IF(E131="","",Customer!E$7)</f>
        <v/>
      </c>
      <c r="E131" s="34"/>
      <c r="F131" s="57" t="str">
        <f t="shared" si="6"/>
        <v/>
      </c>
      <c r="G131" s="31" t="str">
        <f t="shared" si="7"/>
        <v/>
      </c>
      <c r="H131" s="32" t="str">
        <f>IF(E131="","",Report1!I$9)</f>
        <v/>
      </c>
      <c r="I131" s="33"/>
      <c r="J131" s="58" t="str">
        <f>CONCATENATE(IF(AND(E131&lt;&gt;"",OR(Report1!I$9="",Report1!J$9="")),VLOOKUP(300,TextID,CODE(Language!$B$4)-64,FALSE),""),IF(AND(E131&lt;&gt;"",I131=""),VLOOKUP(302,TextID,CODE(Language!$B$4)-64,FALSE),""),IF(AND(E131="",I131&lt;&gt;""),VLOOKUP(306,TextID,CODE(Language!$B$4)-64,FALSE),""),IF(AND(E131&lt;&gt;"",E131=E130),VLOOKUP(308,TextID,CODE(Language!$B$4)-64,FALSE),""))</f>
        <v/>
      </c>
      <c r="K131" s="41"/>
      <c r="L131" s="71" t="str">
        <f>IF(E131="","",Report1!I$6)</f>
        <v/>
      </c>
    </row>
    <row r="132" spans="3:12">
      <c r="C132" s="41"/>
      <c r="D132" s="31" t="str">
        <f>IF(E132="","",Customer!E$7)</f>
        <v/>
      </c>
      <c r="E132" s="34"/>
      <c r="F132" s="57" t="str">
        <f t="shared" si="6"/>
        <v/>
      </c>
      <c r="G132" s="31" t="str">
        <f t="shared" si="7"/>
        <v/>
      </c>
      <c r="H132" s="32" t="str">
        <f>IF(E132="","",Report1!I$9)</f>
        <v/>
      </c>
      <c r="I132" s="33"/>
      <c r="J132" s="58" t="str">
        <f>CONCATENATE(IF(AND(E132&lt;&gt;"",OR(Report1!I$9="",Report1!J$9="")),VLOOKUP(300,TextID,CODE(Language!$B$4)-64,FALSE),""),IF(AND(E132&lt;&gt;"",I132=""),VLOOKUP(302,TextID,CODE(Language!$B$4)-64,FALSE),""),IF(AND(E132="",I132&lt;&gt;""),VLOOKUP(306,TextID,CODE(Language!$B$4)-64,FALSE),""),IF(AND(E132&lt;&gt;"",E132=E131),VLOOKUP(308,TextID,CODE(Language!$B$4)-64,FALSE),""))</f>
        <v/>
      </c>
      <c r="K132" s="41"/>
      <c r="L132" s="71" t="str">
        <f>IF(E132="","",Report1!I$6)</f>
        <v/>
      </c>
    </row>
    <row r="133" spans="3:12">
      <c r="C133" s="41"/>
      <c r="D133" s="31" t="str">
        <f>IF(E133="","",Customer!E$7)</f>
        <v/>
      </c>
      <c r="E133" s="34"/>
      <c r="F133" s="57" t="str">
        <f t="shared" si="6"/>
        <v/>
      </c>
      <c r="G133" s="31" t="str">
        <f t="shared" si="7"/>
        <v/>
      </c>
      <c r="H133" s="32" t="str">
        <f>IF(E133="","",Report1!I$9)</f>
        <v/>
      </c>
      <c r="I133" s="33"/>
      <c r="J133" s="58" t="str">
        <f>CONCATENATE(IF(AND(E133&lt;&gt;"",OR(Report1!I$9="",Report1!J$9="")),VLOOKUP(300,TextID,CODE(Language!$B$4)-64,FALSE),""),IF(AND(E133&lt;&gt;"",I133=""),VLOOKUP(302,TextID,CODE(Language!$B$4)-64,FALSE),""),IF(AND(E133="",I133&lt;&gt;""),VLOOKUP(306,TextID,CODE(Language!$B$4)-64,FALSE),""),IF(AND(E133&lt;&gt;"",E133=E132),VLOOKUP(308,TextID,CODE(Language!$B$4)-64,FALSE),""))</f>
        <v/>
      </c>
      <c r="K133" s="41"/>
      <c r="L133" s="71" t="str">
        <f>IF(E133="","",Report1!I$6)</f>
        <v/>
      </c>
    </row>
    <row r="134" spans="3:12">
      <c r="C134" s="41"/>
      <c r="D134" s="31" t="str">
        <f>IF(E134="","",Customer!E$7)</f>
        <v/>
      </c>
      <c r="E134" s="34"/>
      <c r="F134" s="57" t="str">
        <f t="shared" si="6"/>
        <v/>
      </c>
      <c r="G134" s="31" t="str">
        <f t="shared" si="7"/>
        <v/>
      </c>
      <c r="H134" s="32" t="str">
        <f>IF(E134="","",Report1!I$9)</f>
        <v/>
      </c>
      <c r="I134" s="33"/>
      <c r="J134" s="58" t="str">
        <f>CONCATENATE(IF(AND(E134&lt;&gt;"",OR(Report1!I$9="",Report1!J$9="")),VLOOKUP(300,TextID,CODE(Language!$B$4)-64,FALSE),""),IF(AND(E134&lt;&gt;"",I134=""),VLOOKUP(302,TextID,CODE(Language!$B$4)-64,FALSE),""),IF(AND(E134="",I134&lt;&gt;""),VLOOKUP(306,TextID,CODE(Language!$B$4)-64,FALSE),""),IF(AND(E134&lt;&gt;"",E134=E133),VLOOKUP(308,TextID,CODE(Language!$B$4)-64,FALSE),""))</f>
        <v/>
      </c>
      <c r="K134" s="41"/>
      <c r="L134" s="71" t="str">
        <f>IF(E134="","",Report1!I$6)</f>
        <v/>
      </c>
    </row>
    <row r="135" spans="3:12">
      <c r="C135" s="41"/>
      <c r="D135" s="31" t="str">
        <f>IF(E135="","",Customer!E$7)</f>
        <v/>
      </c>
      <c r="E135" s="34"/>
      <c r="F135" s="57" t="str">
        <f t="shared" si="6"/>
        <v/>
      </c>
      <c r="G135" s="31" t="str">
        <f t="shared" si="7"/>
        <v/>
      </c>
      <c r="H135" s="32" t="str">
        <f>IF(E135="","",Report1!I$9)</f>
        <v/>
      </c>
      <c r="I135" s="33"/>
      <c r="J135" s="58" t="str">
        <f>CONCATENATE(IF(AND(E135&lt;&gt;"",OR(Report1!I$9="",Report1!J$9="")),VLOOKUP(300,TextID,CODE(Language!$B$4)-64,FALSE),""),IF(AND(E135&lt;&gt;"",I135=""),VLOOKUP(302,TextID,CODE(Language!$B$4)-64,FALSE),""),IF(AND(E135="",I135&lt;&gt;""),VLOOKUP(306,TextID,CODE(Language!$B$4)-64,FALSE),""),IF(AND(E135&lt;&gt;"",E135=E134),VLOOKUP(308,TextID,CODE(Language!$B$4)-64,FALSE),""))</f>
        <v/>
      </c>
      <c r="K135" s="41"/>
      <c r="L135" s="71" t="str">
        <f>IF(E135="","",Report1!I$6)</f>
        <v/>
      </c>
    </row>
    <row r="136" spans="3:12">
      <c r="C136" s="41"/>
      <c r="D136" s="31" t="str">
        <f>IF(E136="","",Customer!E$7)</f>
        <v/>
      </c>
      <c r="E136" s="34"/>
      <c r="F136" s="57" t="str">
        <f t="shared" si="6"/>
        <v/>
      </c>
      <c r="G136" s="31" t="str">
        <f t="shared" si="7"/>
        <v/>
      </c>
      <c r="H136" s="32" t="str">
        <f>IF(E136="","",Report1!I$9)</f>
        <v/>
      </c>
      <c r="I136" s="33"/>
      <c r="J136" s="58" t="str">
        <f>CONCATENATE(IF(AND(E136&lt;&gt;"",OR(Report1!I$9="",Report1!J$9="")),VLOOKUP(300,TextID,CODE(Language!$B$4)-64,FALSE),""),IF(AND(E136&lt;&gt;"",I136=""),VLOOKUP(302,TextID,CODE(Language!$B$4)-64,FALSE),""),IF(AND(E136="",I136&lt;&gt;""),VLOOKUP(306,TextID,CODE(Language!$B$4)-64,FALSE),""),IF(AND(E136&lt;&gt;"",E136=E135),VLOOKUP(308,TextID,CODE(Language!$B$4)-64,FALSE),""))</f>
        <v/>
      </c>
      <c r="K136" s="41"/>
      <c r="L136" s="71" t="str">
        <f>IF(E136="","",Report1!I$6)</f>
        <v/>
      </c>
    </row>
    <row r="137" spans="3:12">
      <c r="C137" s="41"/>
      <c r="D137" s="31" t="str">
        <f>IF(E137="","",Customer!E$7)</f>
        <v/>
      </c>
      <c r="E137" s="34"/>
      <c r="F137" s="57" t="str">
        <f t="shared" si="6"/>
        <v/>
      </c>
      <c r="G137" s="31" t="str">
        <f t="shared" si="7"/>
        <v/>
      </c>
      <c r="H137" s="32" t="str">
        <f>IF(E137="","",Report1!I$9)</f>
        <v/>
      </c>
      <c r="I137" s="33"/>
      <c r="J137" s="58" t="str">
        <f>CONCATENATE(IF(AND(E137&lt;&gt;"",OR(Report1!I$9="",Report1!J$9="")),VLOOKUP(300,TextID,CODE(Language!$B$4)-64,FALSE),""),IF(AND(E137&lt;&gt;"",I137=""),VLOOKUP(302,TextID,CODE(Language!$B$4)-64,FALSE),""),IF(AND(E137="",I137&lt;&gt;""),VLOOKUP(306,TextID,CODE(Language!$B$4)-64,FALSE),""),IF(AND(E137&lt;&gt;"",E137=E136),VLOOKUP(308,TextID,CODE(Language!$B$4)-64,FALSE),""))</f>
        <v/>
      </c>
      <c r="K137" s="41"/>
      <c r="L137" s="71" t="str">
        <f>IF(E137="","",Report1!I$6)</f>
        <v/>
      </c>
    </row>
    <row r="138" spans="3:12">
      <c r="C138" s="41"/>
      <c r="D138" s="31" t="str">
        <f>IF(E138="","",Customer!E$7)</f>
        <v/>
      </c>
      <c r="E138" s="34"/>
      <c r="F138" s="57" t="str">
        <f t="shared" si="6"/>
        <v/>
      </c>
      <c r="G138" s="31" t="str">
        <f t="shared" si="7"/>
        <v/>
      </c>
      <c r="H138" s="32" t="str">
        <f>IF(E138="","",Report1!I$9)</f>
        <v/>
      </c>
      <c r="I138" s="33"/>
      <c r="J138" s="58" t="str">
        <f>CONCATENATE(IF(AND(E138&lt;&gt;"",OR(Report1!I$9="",Report1!J$9="")),VLOOKUP(300,TextID,CODE(Language!$B$4)-64,FALSE),""),IF(AND(E138&lt;&gt;"",I138=""),VLOOKUP(302,TextID,CODE(Language!$B$4)-64,FALSE),""),IF(AND(E138="",I138&lt;&gt;""),VLOOKUP(306,TextID,CODE(Language!$B$4)-64,FALSE),""),IF(AND(E138&lt;&gt;"",E138=E137),VLOOKUP(308,TextID,CODE(Language!$B$4)-64,FALSE),""))</f>
        <v/>
      </c>
      <c r="K138" s="41"/>
      <c r="L138" s="71" t="str">
        <f>IF(E138="","",Report1!I$6)</f>
        <v/>
      </c>
    </row>
    <row r="139" spans="3:12">
      <c r="C139" s="41"/>
      <c r="D139" s="31" t="str">
        <f>IF(E139="","",Customer!E$7)</f>
        <v/>
      </c>
      <c r="E139" s="34"/>
      <c r="F139" s="57" t="str">
        <f t="shared" si="6"/>
        <v/>
      </c>
      <c r="G139" s="31" t="str">
        <f t="shared" si="7"/>
        <v/>
      </c>
      <c r="H139" s="32" t="str">
        <f>IF(E139="","",Report1!I$9)</f>
        <v/>
      </c>
      <c r="I139" s="33"/>
      <c r="J139" s="58" t="str">
        <f>CONCATENATE(IF(AND(E139&lt;&gt;"",OR(Report1!I$9="",Report1!J$9="")),VLOOKUP(300,TextID,CODE(Language!$B$4)-64,FALSE),""),IF(AND(E139&lt;&gt;"",I139=""),VLOOKUP(302,TextID,CODE(Language!$B$4)-64,FALSE),""),IF(AND(E139="",I139&lt;&gt;""),VLOOKUP(306,TextID,CODE(Language!$B$4)-64,FALSE),""),IF(AND(E139&lt;&gt;"",E139=E138),VLOOKUP(308,TextID,CODE(Language!$B$4)-64,FALSE),""))</f>
        <v/>
      </c>
      <c r="K139" s="41"/>
      <c r="L139" s="71" t="str">
        <f>IF(E139="","",Report1!I$6)</f>
        <v/>
      </c>
    </row>
    <row r="140" spans="3:12">
      <c r="C140" s="41"/>
      <c r="D140" s="31" t="str">
        <f>IF(E140="","",Customer!E$7)</f>
        <v/>
      </c>
      <c r="E140" s="34"/>
      <c r="F140" s="57" t="str">
        <f t="shared" si="6"/>
        <v/>
      </c>
      <c r="G140" s="31" t="str">
        <f t="shared" si="7"/>
        <v/>
      </c>
      <c r="H140" s="32" t="str">
        <f>IF(E140="","",Report1!I$9)</f>
        <v/>
      </c>
      <c r="I140" s="33"/>
      <c r="J140" s="58" t="str">
        <f>CONCATENATE(IF(AND(E140&lt;&gt;"",OR(Report1!I$9="",Report1!J$9="")),VLOOKUP(300,TextID,CODE(Language!$B$4)-64,FALSE),""),IF(AND(E140&lt;&gt;"",I140=""),VLOOKUP(302,TextID,CODE(Language!$B$4)-64,FALSE),""),IF(AND(E140="",I140&lt;&gt;""),VLOOKUP(306,TextID,CODE(Language!$B$4)-64,FALSE),""),IF(AND(E140&lt;&gt;"",E140=E139),VLOOKUP(308,TextID,CODE(Language!$B$4)-64,FALSE),""))</f>
        <v/>
      </c>
      <c r="K140" s="41"/>
      <c r="L140" s="71" t="str">
        <f>IF(E140="","",Report1!I$6)</f>
        <v/>
      </c>
    </row>
    <row r="141" spans="3:12">
      <c r="C141" s="41"/>
      <c r="D141" s="31" t="str">
        <f>IF(E141="","",Customer!E$7)</f>
        <v/>
      </c>
      <c r="E141" s="34"/>
      <c r="F141" s="57" t="str">
        <f t="shared" ref="F141:F162" si="8">IF($E141="","",VLOOKUP($E141,Material2b,2))</f>
        <v/>
      </c>
      <c r="G141" s="31" t="str">
        <f t="shared" ref="G141:G162" si="9">IF($E141="","",VLOOKUP($E141,Material2b,3))</f>
        <v/>
      </c>
      <c r="H141" s="32" t="str">
        <f>IF(E141="","",Report1!I$9)</f>
        <v/>
      </c>
      <c r="I141" s="33"/>
      <c r="J141" s="58" t="str">
        <f>CONCATENATE(IF(AND(E141&lt;&gt;"",OR(Report1!I$9="",Report1!J$9="")),VLOOKUP(300,TextID,CODE(Language!$B$4)-64,FALSE),""),IF(AND(E141&lt;&gt;"",I141=""),VLOOKUP(302,TextID,CODE(Language!$B$4)-64,FALSE),""),IF(AND(E141="",I141&lt;&gt;""),VLOOKUP(306,TextID,CODE(Language!$B$4)-64,FALSE),""),IF(AND(E141&lt;&gt;"",E141=E140),VLOOKUP(308,TextID,CODE(Language!$B$4)-64,FALSE),""))</f>
        <v/>
      </c>
      <c r="K141" s="41"/>
      <c r="L141" s="71" t="str">
        <f>IF(E141="","",Report1!I$6)</f>
        <v/>
      </c>
    </row>
    <row r="142" spans="3:12">
      <c r="C142" s="41"/>
      <c r="D142" s="31" t="str">
        <f>IF(E142="","",Customer!E$7)</f>
        <v/>
      </c>
      <c r="E142" s="34"/>
      <c r="F142" s="57" t="str">
        <f t="shared" si="8"/>
        <v/>
      </c>
      <c r="G142" s="31" t="str">
        <f t="shared" si="9"/>
        <v/>
      </c>
      <c r="H142" s="32" t="str">
        <f>IF(E142="","",Report1!I$9)</f>
        <v/>
      </c>
      <c r="I142" s="33"/>
      <c r="J142" s="58" t="str">
        <f>CONCATENATE(IF(AND(E142&lt;&gt;"",OR(Report1!I$9="",Report1!J$9="")),VLOOKUP(300,TextID,CODE(Language!$B$4)-64,FALSE),""),IF(AND(E142&lt;&gt;"",I142=""),VLOOKUP(302,TextID,CODE(Language!$B$4)-64,FALSE),""),IF(AND(E142="",I142&lt;&gt;""),VLOOKUP(306,TextID,CODE(Language!$B$4)-64,FALSE),""),IF(AND(E142&lt;&gt;"",E142=E141),VLOOKUP(308,TextID,CODE(Language!$B$4)-64,FALSE),""))</f>
        <v/>
      </c>
      <c r="K142" s="41"/>
      <c r="L142" s="71" t="str">
        <f>IF(E142="","",Report1!I$6)</f>
        <v/>
      </c>
    </row>
    <row r="143" spans="3:12">
      <c r="C143" s="41"/>
      <c r="D143" s="31" t="str">
        <f>IF(E143="","",Customer!E$7)</f>
        <v/>
      </c>
      <c r="E143" s="34"/>
      <c r="F143" s="57" t="str">
        <f t="shared" si="8"/>
        <v/>
      </c>
      <c r="G143" s="31" t="str">
        <f t="shared" si="9"/>
        <v/>
      </c>
      <c r="H143" s="32" t="str">
        <f>IF(E143="","",Report1!I$9)</f>
        <v/>
      </c>
      <c r="I143" s="33"/>
      <c r="J143" s="58" t="str">
        <f>CONCATENATE(IF(AND(E143&lt;&gt;"",OR(Report1!I$9="",Report1!J$9="")),VLOOKUP(300,TextID,CODE(Language!$B$4)-64,FALSE),""),IF(AND(E143&lt;&gt;"",I143=""),VLOOKUP(302,TextID,CODE(Language!$B$4)-64,FALSE),""),IF(AND(E143="",I143&lt;&gt;""),VLOOKUP(306,TextID,CODE(Language!$B$4)-64,FALSE),""),IF(AND(E143&lt;&gt;"",E143=E142),VLOOKUP(308,TextID,CODE(Language!$B$4)-64,FALSE),""))</f>
        <v/>
      </c>
      <c r="K143" s="41"/>
      <c r="L143" s="71" t="str">
        <f>IF(E143="","",Report1!I$6)</f>
        <v/>
      </c>
    </row>
    <row r="144" spans="3:12">
      <c r="C144" s="41"/>
      <c r="D144" s="31" t="str">
        <f>IF(E144="","",Customer!E$7)</f>
        <v/>
      </c>
      <c r="E144" s="34"/>
      <c r="F144" s="57" t="str">
        <f t="shared" si="8"/>
        <v/>
      </c>
      <c r="G144" s="31" t="str">
        <f t="shared" si="9"/>
        <v/>
      </c>
      <c r="H144" s="32" t="str">
        <f>IF(E144="","",Report1!I$9)</f>
        <v/>
      </c>
      <c r="I144" s="33"/>
      <c r="J144" s="58" t="str">
        <f>CONCATENATE(IF(AND(E144&lt;&gt;"",OR(Report1!I$9="",Report1!J$9="")),VLOOKUP(300,TextID,CODE(Language!$B$4)-64,FALSE),""),IF(AND(E144&lt;&gt;"",I144=""),VLOOKUP(302,TextID,CODE(Language!$B$4)-64,FALSE),""),IF(AND(E144="",I144&lt;&gt;""),VLOOKUP(306,TextID,CODE(Language!$B$4)-64,FALSE),""),IF(AND(E144&lt;&gt;"",E144=E143),VLOOKUP(308,TextID,CODE(Language!$B$4)-64,FALSE),""))</f>
        <v/>
      </c>
      <c r="K144" s="41"/>
      <c r="L144" s="71" t="str">
        <f>IF(E144="","",Report1!I$6)</f>
        <v/>
      </c>
    </row>
    <row r="145" spans="3:12">
      <c r="C145" s="41"/>
      <c r="D145" s="31" t="str">
        <f>IF(E145="","",Customer!E$7)</f>
        <v/>
      </c>
      <c r="E145" s="34"/>
      <c r="F145" s="57" t="str">
        <f t="shared" si="8"/>
        <v/>
      </c>
      <c r="G145" s="31" t="str">
        <f t="shared" si="9"/>
        <v/>
      </c>
      <c r="H145" s="32" t="str">
        <f>IF(E145="","",Report1!I$9)</f>
        <v/>
      </c>
      <c r="I145" s="33"/>
      <c r="J145" s="58" t="str">
        <f>CONCATENATE(IF(AND(E145&lt;&gt;"",OR(Report1!I$9="",Report1!J$9="")),VLOOKUP(300,TextID,CODE(Language!$B$4)-64,FALSE),""),IF(AND(E145&lt;&gt;"",I145=""),VLOOKUP(302,TextID,CODE(Language!$B$4)-64,FALSE),""),IF(AND(E145="",I145&lt;&gt;""),VLOOKUP(306,TextID,CODE(Language!$B$4)-64,FALSE),""),IF(AND(E145&lt;&gt;"",E145=E144),VLOOKUP(308,TextID,CODE(Language!$B$4)-64,FALSE),""))</f>
        <v/>
      </c>
      <c r="K145" s="41"/>
      <c r="L145" s="71" t="str">
        <f>IF(E145="","",Report1!I$6)</f>
        <v/>
      </c>
    </row>
    <row r="146" spans="3:12">
      <c r="C146" s="41"/>
      <c r="D146" s="31" t="str">
        <f>IF(E146="","",Customer!E$7)</f>
        <v/>
      </c>
      <c r="E146" s="34"/>
      <c r="F146" s="57" t="str">
        <f t="shared" si="8"/>
        <v/>
      </c>
      <c r="G146" s="31" t="str">
        <f t="shared" si="9"/>
        <v/>
      </c>
      <c r="H146" s="32" t="str">
        <f>IF(E146="","",Report1!I$9)</f>
        <v/>
      </c>
      <c r="I146" s="33"/>
      <c r="J146" s="58" t="str">
        <f>CONCATENATE(IF(AND(E146&lt;&gt;"",OR(Report1!I$9="",Report1!J$9="")),VLOOKUP(300,TextID,CODE(Language!$B$4)-64,FALSE),""),IF(AND(E146&lt;&gt;"",I146=""),VLOOKUP(302,TextID,CODE(Language!$B$4)-64,FALSE),""),IF(AND(E146="",I146&lt;&gt;""),VLOOKUP(306,TextID,CODE(Language!$B$4)-64,FALSE),""),IF(AND(E146&lt;&gt;"",E146=E145),VLOOKUP(308,TextID,CODE(Language!$B$4)-64,FALSE),""))</f>
        <v/>
      </c>
      <c r="K146" s="41"/>
      <c r="L146" s="71" t="str">
        <f>IF(E146="","",Report1!I$6)</f>
        <v/>
      </c>
    </row>
    <row r="147" spans="3:12">
      <c r="C147" s="41"/>
      <c r="D147" s="31" t="str">
        <f>IF(E147="","",Customer!E$7)</f>
        <v/>
      </c>
      <c r="E147" s="34"/>
      <c r="F147" s="57" t="str">
        <f t="shared" si="8"/>
        <v/>
      </c>
      <c r="G147" s="31" t="str">
        <f t="shared" si="9"/>
        <v/>
      </c>
      <c r="H147" s="32" t="str">
        <f>IF(E147="","",Report1!I$9)</f>
        <v/>
      </c>
      <c r="I147" s="33"/>
      <c r="J147" s="58" t="str">
        <f>CONCATENATE(IF(AND(E147&lt;&gt;"",OR(Report1!I$9="",Report1!J$9="")),VLOOKUP(300,TextID,CODE(Language!$B$4)-64,FALSE),""),IF(AND(E147&lt;&gt;"",I147=""),VLOOKUP(302,TextID,CODE(Language!$B$4)-64,FALSE),""),IF(AND(E147="",I147&lt;&gt;""),VLOOKUP(306,TextID,CODE(Language!$B$4)-64,FALSE),""),IF(AND(E147&lt;&gt;"",E147=E146),VLOOKUP(308,TextID,CODE(Language!$B$4)-64,FALSE),""))</f>
        <v/>
      </c>
      <c r="K147" s="41"/>
      <c r="L147" s="71" t="str">
        <f>IF(E147="","",Report1!I$6)</f>
        <v/>
      </c>
    </row>
    <row r="148" spans="3:12">
      <c r="C148" s="41"/>
      <c r="D148" s="31" t="str">
        <f>IF(E148="","",Customer!E$7)</f>
        <v/>
      </c>
      <c r="E148" s="34"/>
      <c r="F148" s="57" t="str">
        <f t="shared" si="8"/>
        <v/>
      </c>
      <c r="G148" s="31" t="str">
        <f t="shared" si="9"/>
        <v/>
      </c>
      <c r="H148" s="32" t="str">
        <f>IF(E148="","",Report1!I$9)</f>
        <v/>
      </c>
      <c r="I148" s="33"/>
      <c r="J148" s="58" t="str">
        <f>CONCATENATE(IF(AND(E148&lt;&gt;"",OR(Report1!I$9="",Report1!J$9="")),VLOOKUP(300,TextID,CODE(Language!$B$4)-64,FALSE),""),IF(AND(E148&lt;&gt;"",I148=""),VLOOKUP(302,TextID,CODE(Language!$B$4)-64,FALSE),""),IF(AND(E148="",I148&lt;&gt;""),VLOOKUP(306,TextID,CODE(Language!$B$4)-64,FALSE),""),IF(AND(E148&lt;&gt;"",E148=E147),VLOOKUP(308,TextID,CODE(Language!$B$4)-64,FALSE),""))</f>
        <v/>
      </c>
      <c r="K148" s="41"/>
      <c r="L148" s="71" t="str">
        <f>IF(E148="","",Report1!I$6)</f>
        <v/>
      </c>
    </row>
    <row r="149" spans="3:12">
      <c r="C149" s="41"/>
      <c r="D149" s="31" t="str">
        <f>IF(E149="","",Customer!E$7)</f>
        <v/>
      </c>
      <c r="E149" s="34"/>
      <c r="F149" s="57" t="str">
        <f t="shared" si="8"/>
        <v/>
      </c>
      <c r="G149" s="31" t="str">
        <f t="shared" si="9"/>
        <v/>
      </c>
      <c r="H149" s="32" t="str">
        <f>IF(E149="","",Report1!I$9)</f>
        <v/>
      </c>
      <c r="I149" s="33"/>
      <c r="J149" s="58" t="str">
        <f>CONCATENATE(IF(AND(E149&lt;&gt;"",OR(Report1!I$9="",Report1!J$9="")),VLOOKUP(300,TextID,CODE(Language!$B$4)-64,FALSE),""),IF(AND(E149&lt;&gt;"",I149=""),VLOOKUP(302,TextID,CODE(Language!$B$4)-64,FALSE),""),IF(AND(E149="",I149&lt;&gt;""),VLOOKUP(306,TextID,CODE(Language!$B$4)-64,FALSE),""),IF(AND(E149&lt;&gt;"",E149=E148),VLOOKUP(308,TextID,CODE(Language!$B$4)-64,FALSE),""))</f>
        <v/>
      </c>
      <c r="K149" s="41"/>
      <c r="L149" s="71" t="str">
        <f>IF(E149="","",Report1!I$6)</f>
        <v/>
      </c>
    </row>
    <row r="150" spans="3:12">
      <c r="C150" s="41"/>
      <c r="D150" s="31" t="str">
        <f>IF(E150="","",Customer!E$7)</f>
        <v/>
      </c>
      <c r="E150" s="34"/>
      <c r="F150" s="57" t="str">
        <f t="shared" si="8"/>
        <v/>
      </c>
      <c r="G150" s="31" t="str">
        <f t="shared" si="9"/>
        <v/>
      </c>
      <c r="H150" s="32" t="str">
        <f>IF(E150="","",Report1!I$9)</f>
        <v/>
      </c>
      <c r="I150" s="33"/>
      <c r="J150" s="58" t="str">
        <f>CONCATENATE(IF(AND(E150&lt;&gt;"",OR(Report1!I$9="",Report1!J$9="")),VLOOKUP(300,TextID,CODE(Language!$B$4)-64,FALSE),""),IF(AND(E150&lt;&gt;"",I150=""),VLOOKUP(302,TextID,CODE(Language!$B$4)-64,FALSE),""),IF(AND(E150="",I150&lt;&gt;""),VLOOKUP(306,TextID,CODE(Language!$B$4)-64,FALSE),""),IF(AND(E150&lt;&gt;"",E150=E149),VLOOKUP(308,TextID,CODE(Language!$B$4)-64,FALSE),""))</f>
        <v/>
      </c>
      <c r="K150" s="41"/>
      <c r="L150" s="71" t="str">
        <f>IF(E150="","",Report1!I$6)</f>
        <v/>
      </c>
    </row>
    <row r="151" spans="3:12">
      <c r="C151" s="41"/>
      <c r="D151" s="31" t="str">
        <f>IF(E151="","",Customer!E$7)</f>
        <v/>
      </c>
      <c r="E151" s="34"/>
      <c r="F151" s="57" t="str">
        <f t="shared" si="8"/>
        <v/>
      </c>
      <c r="G151" s="31" t="str">
        <f t="shared" si="9"/>
        <v/>
      </c>
      <c r="H151" s="32" t="str">
        <f>IF(E151="","",Report1!I$9)</f>
        <v/>
      </c>
      <c r="I151" s="33"/>
      <c r="J151" s="58" t="str">
        <f>CONCATENATE(IF(AND(E151&lt;&gt;"",OR(Report1!I$9="",Report1!J$9="")),VLOOKUP(300,TextID,CODE(Language!$B$4)-64,FALSE),""),IF(AND(E151&lt;&gt;"",I151=""),VLOOKUP(302,TextID,CODE(Language!$B$4)-64,FALSE),""),IF(AND(E151="",I151&lt;&gt;""),VLOOKUP(306,TextID,CODE(Language!$B$4)-64,FALSE),""),IF(AND(E151&lt;&gt;"",E151=E150),VLOOKUP(308,TextID,CODE(Language!$B$4)-64,FALSE),""))</f>
        <v/>
      </c>
      <c r="K151" s="41"/>
      <c r="L151" s="71" t="str">
        <f>IF(E151="","",Report1!I$6)</f>
        <v/>
      </c>
    </row>
    <row r="152" spans="3:12">
      <c r="C152" s="41"/>
      <c r="D152" s="31" t="str">
        <f>IF(E152="","",Customer!E$7)</f>
        <v/>
      </c>
      <c r="E152" s="34"/>
      <c r="F152" s="57" t="str">
        <f t="shared" si="8"/>
        <v/>
      </c>
      <c r="G152" s="31" t="str">
        <f t="shared" si="9"/>
        <v/>
      </c>
      <c r="H152" s="32" t="str">
        <f>IF(E152="","",Report1!I$9)</f>
        <v/>
      </c>
      <c r="I152" s="33"/>
      <c r="J152" s="58" t="str">
        <f>CONCATENATE(IF(AND(E152&lt;&gt;"",OR(Report1!I$9="",Report1!J$9="")),VLOOKUP(300,TextID,CODE(Language!$B$4)-64,FALSE),""),IF(AND(E152&lt;&gt;"",I152=""),VLOOKUP(302,TextID,CODE(Language!$B$4)-64,FALSE),""),IF(AND(E152="",I152&lt;&gt;""),VLOOKUP(306,TextID,CODE(Language!$B$4)-64,FALSE),""),IF(AND(E152&lt;&gt;"",E152=E151),VLOOKUP(308,TextID,CODE(Language!$B$4)-64,FALSE),""))</f>
        <v/>
      </c>
      <c r="K152" s="41"/>
      <c r="L152" s="71" t="str">
        <f>IF(E152="","",Report1!I$6)</f>
        <v/>
      </c>
    </row>
    <row r="153" spans="3:12">
      <c r="C153" s="41"/>
      <c r="D153" s="31" t="str">
        <f>IF(E153="","",Customer!E$7)</f>
        <v/>
      </c>
      <c r="E153" s="34"/>
      <c r="F153" s="57" t="str">
        <f t="shared" si="8"/>
        <v/>
      </c>
      <c r="G153" s="31" t="str">
        <f t="shared" si="9"/>
        <v/>
      </c>
      <c r="H153" s="32" t="str">
        <f>IF(E153="","",Report1!I$9)</f>
        <v/>
      </c>
      <c r="I153" s="33"/>
      <c r="J153" s="58" t="str">
        <f>CONCATENATE(IF(AND(E153&lt;&gt;"",OR(Report1!I$9="",Report1!J$9="")),VLOOKUP(300,TextID,CODE(Language!$B$4)-64,FALSE),""),IF(AND(E153&lt;&gt;"",I153=""),VLOOKUP(302,TextID,CODE(Language!$B$4)-64,FALSE),""),IF(AND(E153="",I153&lt;&gt;""),VLOOKUP(306,TextID,CODE(Language!$B$4)-64,FALSE),""),IF(AND(E153&lt;&gt;"",E153=E152),VLOOKUP(308,TextID,CODE(Language!$B$4)-64,FALSE),""))</f>
        <v/>
      </c>
      <c r="K153" s="41"/>
      <c r="L153" s="71" t="str">
        <f>IF(E153="","",Report1!I$6)</f>
        <v/>
      </c>
    </row>
    <row r="154" spans="3:12">
      <c r="C154" s="41"/>
      <c r="D154" s="31" t="str">
        <f>IF(E154="","",Customer!E$7)</f>
        <v/>
      </c>
      <c r="E154" s="34"/>
      <c r="F154" s="57" t="str">
        <f t="shared" si="8"/>
        <v/>
      </c>
      <c r="G154" s="31" t="str">
        <f t="shared" si="9"/>
        <v/>
      </c>
      <c r="H154" s="32" t="str">
        <f>IF(E154="","",Report1!I$9)</f>
        <v/>
      </c>
      <c r="I154" s="33"/>
      <c r="J154" s="58" t="str">
        <f>CONCATENATE(IF(AND(E154&lt;&gt;"",OR(Report1!I$9="",Report1!J$9="")),VLOOKUP(300,TextID,CODE(Language!$B$4)-64,FALSE),""),IF(AND(E154&lt;&gt;"",I154=""),VLOOKUP(302,TextID,CODE(Language!$B$4)-64,FALSE),""),IF(AND(E154="",I154&lt;&gt;""),VLOOKUP(306,TextID,CODE(Language!$B$4)-64,FALSE),""),IF(AND(E154&lt;&gt;"",E154=E153),VLOOKUP(308,TextID,CODE(Language!$B$4)-64,FALSE),""))</f>
        <v/>
      </c>
      <c r="K154" s="41"/>
      <c r="L154" s="71" t="str">
        <f>IF(E154="","",Report1!I$6)</f>
        <v/>
      </c>
    </row>
    <row r="155" spans="3:12">
      <c r="C155" s="41"/>
      <c r="D155" s="31" t="str">
        <f>IF(E155="","",Customer!E$7)</f>
        <v/>
      </c>
      <c r="E155" s="34"/>
      <c r="F155" s="57" t="str">
        <f t="shared" si="8"/>
        <v/>
      </c>
      <c r="G155" s="31" t="str">
        <f t="shared" si="9"/>
        <v/>
      </c>
      <c r="H155" s="32" t="str">
        <f>IF(E155="","",Report1!I$9)</f>
        <v/>
      </c>
      <c r="I155" s="33"/>
      <c r="J155" s="58" t="str">
        <f>CONCATENATE(IF(AND(E155&lt;&gt;"",OR(Report1!I$9="",Report1!J$9="")),VLOOKUP(300,TextID,CODE(Language!$B$4)-64,FALSE),""),IF(AND(E155&lt;&gt;"",I155=""),VLOOKUP(302,TextID,CODE(Language!$B$4)-64,FALSE),""),IF(AND(E155="",I155&lt;&gt;""),VLOOKUP(306,TextID,CODE(Language!$B$4)-64,FALSE),""),IF(AND(E155&lt;&gt;"",E155=E154),VLOOKUP(308,TextID,CODE(Language!$B$4)-64,FALSE),""))</f>
        <v/>
      </c>
      <c r="K155" s="41"/>
      <c r="L155" s="71" t="str">
        <f>IF(E155="","",Report1!I$6)</f>
        <v/>
      </c>
    </row>
    <row r="156" spans="3:12">
      <c r="C156" s="41"/>
      <c r="D156" s="31" t="str">
        <f>IF(E156="","",Customer!E$7)</f>
        <v/>
      </c>
      <c r="E156" s="34"/>
      <c r="F156" s="57" t="str">
        <f t="shared" si="8"/>
        <v/>
      </c>
      <c r="G156" s="31" t="str">
        <f t="shared" si="9"/>
        <v/>
      </c>
      <c r="H156" s="32" t="str">
        <f>IF(E156="","",Report1!I$9)</f>
        <v/>
      </c>
      <c r="I156" s="33"/>
      <c r="J156" s="58" t="str">
        <f>CONCATENATE(IF(AND(E156&lt;&gt;"",OR(Report1!I$9="",Report1!J$9="")),VLOOKUP(300,TextID,CODE(Language!$B$4)-64,FALSE),""),IF(AND(E156&lt;&gt;"",I156=""),VLOOKUP(302,TextID,CODE(Language!$B$4)-64,FALSE),""),IF(AND(E156="",I156&lt;&gt;""),VLOOKUP(306,TextID,CODE(Language!$B$4)-64,FALSE),""),IF(AND(E156&lt;&gt;"",E156=E155),VLOOKUP(308,TextID,CODE(Language!$B$4)-64,FALSE),""))</f>
        <v/>
      </c>
      <c r="K156" s="41"/>
      <c r="L156" s="71" t="str">
        <f>IF(E156="","",Report1!I$6)</f>
        <v/>
      </c>
    </row>
    <row r="157" spans="3:12">
      <c r="C157" s="41"/>
      <c r="D157" s="31" t="str">
        <f>IF(E157="","",Customer!E$7)</f>
        <v/>
      </c>
      <c r="E157" s="34"/>
      <c r="F157" s="57" t="str">
        <f t="shared" si="8"/>
        <v/>
      </c>
      <c r="G157" s="31" t="str">
        <f t="shared" si="9"/>
        <v/>
      </c>
      <c r="H157" s="32" t="str">
        <f>IF(E157="","",Report1!I$9)</f>
        <v/>
      </c>
      <c r="I157" s="33"/>
      <c r="J157" s="58" t="str">
        <f>CONCATENATE(IF(AND(E157&lt;&gt;"",OR(Report1!I$9="",Report1!J$9="")),VLOOKUP(300,TextID,CODE(Language!$B$4)-64,FALSE),""),IF(AND(E157&lt;&gt;"",I157=""),VLOOKUP(302,TextID,CODE(Language!$B$4)-64,FALSE),""),IF(AND(E157="",I157&lt;&gt;""),VLOOKUP(306,TextID,CODE(Language!$B$4)-64,FALSE),""),IF(AND(E157&lt;&gt;"",E157=E156),VLOOKUP(308,TextID,CODE(Language!$B$4)-64,FALSE),""))</f>
        <v/>
      </c>
      <c r="K157" s="41"/>
      <c r="L157" s="71" t="str">
        <f>IF(E157="","",Report1!I$6)</f>
        <v/>
      </c>
    </row>
    <row r="158" spans="3:12">
      <c r="C158" s="41"/>
      <c r="D158" s="31" t="str">
        <f>IF(E158="","",Customer!E$7)</f>
        <v/>
      </c>
      <c r="E158" s="34"/>
      <c r="F158" s="57" t="str">
        <f t="shared" si="8"/>
        <v/>
      </c>
      <c r="G158" s="31" t="str">
        <f t="shared" si="9"/>
        <v/>
      </c>
      <c r="H158" s="32" t="str">
        <f>IF(E158="","",Report1!I$9)</f>
        <v/>
      </c>
      <c r="I158" s="33"/>
      <c r="J158" s="58" t="str">
        <f>CONCATENATE(IF(AND(E158&lt;&gt;"",OR(Report1!I$9="",Report1!J$9="")),VLOOKUP(300,TextID,CODE(Language!$B$4)-64,FALSE),""),IF(AND(E158&lt;&gt;"",I158=""),VLOOKUP(302,TextID,CODE(Language!$B$4)-64,FALSE),""),IF(AND(E158="",I158&lt;&gt;""),VLOOKUP(306,TextID,CODE(Language!$B$4)-64,FALSE),""),IF(AND(E158&lt;&gt;"",E158=E157),VLOOKUP(308,TextID,CODE(Language!$B$4)-64,FALSE),""))</f>
        <v/>
      </c>
      <c r="K158" s="41"/>
      <c r="L158" s="71" t="str">
        <f>IF(E158="","",Report1!I$6)</f>
        <v/>
      </c>
    </row>
    <row r="159" spans="3:12">
      <c r="C159" s="41"/>
      <c r="D159" s="31" t="str">
        <f>IF(E159="","",Customer!E$7)</f>
        <v/>
      </c>
      <c r="E159" s="34"/>
      <c r="F159" s="57" t="str">
        <f t="shared" si="8"/>
        <v/>
      </c>
      <c r="G159" s="31" t="str">
        <f t="shared" si="9"/>
        <v/>
      </c>
      <c r="H159" s="32" t="str">
        <f>IF(E159="","",Report1!I$9)</f>
        <v/>
      </c>
      <c r="I159" s="33"/>
      <c r="J159" s="58" t="str">
        <f>CONCATENATE(IF(AND(E159&lt;&gt;"",OR(Report1!I$9="",Report1!J$9="")),VLOOKUP(300,TextID,CODE(Language!$B$4)-64,FALSE),""),IF(AND(E159&lt;&gt;"",I159=""),VLOOKUP(302,TextID,CODE(Language!$B$4)-64,FALSE),""),IF(AND(E159="",I159&lt;&gt;""),VLOOKUP(306,TextID,CODE(Language!$B$4)-64,FALSE),""),IF(AND(E159&lt;&gt;"",E159=E158),VLOOKUP(308,TextID,CODE(Language!$B$4)-64,FALSE),""))</f>
        <v/>
      </c>
      <c r="K159" s="41"/>
      <c r="L159" s="71" t="str">
        <f>IF(E159="","",Report1!I$6)</f>
        <v/>
      </c>
    </row>
    <row r="160" spans="3:12">
      <c r="C160" s="41"/>
      <c r="D160" s="31" t="str">
        <f>IF(E160="","",Customer!E$7)</f>
        <v/>
      </c>
      <c r="E160" s="34"/>
      <c r="F160" s="57" t="str">
        <f t="shared" si="8"/>
        <v/>
      </c>
      <c r="G160" s="31" t="str">
        <f t="shared" si="9"/>
        <v/>
      </c>
      <c r="H160" s="32" t="str">
        <f>IF(E160="","",Report1!I$9)</f>
        <v/>
      </c>
      <c r="I160" s="33"/>
      <c r="J160" s="58" t="str">
        <f>CONCATENATE(IF(AND(E160&lt;&gt;"",OR(Report1!I$9="",Report1!J$9="")),VLOOKUP(300,TextID,CODE(Language!$B$4)-64,FALSE),""),IF(AND(E160&lt;&gt;"",I160=""),VLOOKUP(302,TextID,CODE(Language!$B$4)-64,FALSE),""),IF(AND(E160="",I160&lt;&gt;""),VLOOKUP(306,TextID,CODE(Language!$B$4)-64,FALSE),""),IF(AND(E160&lt;&gt;"",E160=E159),VLOOKUP(308,TextID,CODE(Language!$B$4)-64,FALSE),""))</f>
        <v/>
      </c>
      <c r="K160" s="41"/>
      <c r="L160" s="71" t="str">
        <f>IF(E160="","",Report1!I$6)</f>
        <v/>
      </c>
    </row>
    <row r="161" spans="3:12">
      <c r="C161" s="41"/>
      <c r="D161" s="31" t="str">
        <f>IF(E161="","",Customer!E$7)</f>
        <v/>
      </c>
      <c r="E161" s="34"/>
      <c r="F161" s="57" t="str">
        <f t="shared" si="8"/>
        <v/>
      </c>
      <c r="G161" s="31" t="str">
        <f t="shared" si="9"/>
        <v/>
      </c>
      <c r="H161" s="32" t="str">
        <f>IF(E161="","",Report1!I$9)</f>
        <v/>
      </c>
      <c r="I161" s="33"/>
      <c r="J161" s="58" t="str">
        <f>CONCATENATE(IF(AND(E161&lt;&gt;"",OR(Report1!I$9="",Report1!J$9="")),VLOOKUP(300,TextID,CODE(Language!$B$4)-64,FALSE),""),IF(AND(E161&lt;&gt;"",I161=""),VLOOKUP(302,TextID,CODE(Language!$B$4)-64,FALSE),""),IF(AND(E161="",I161&lt;&gt;""),VLOOKUP(306,TextID,CODE(Language!$B$4)-64,FALSE),""),IF(AND(E161&lt;&gt;"",E161=E160),VLOOKUP(308,TextID,CODE(Language!$B$4)-64,FALSE),""))</f>
        <v/>
      </c>
      <c r="K161" s="41"/>
      <c r="L161" s="71" t="str">
        <f>IF(E161="","",Report1!I$6)</f>
        <v/>
      </c>
    </row>
    <row r="162" spans="3:12">
      <c r="C162" s="41"/>
      <c r="D162" s="31" t="str">
        <f>IF(E162="","",Customer!E$7)</f>
        <v/>
      </c>
      <c r="E162" s="34"/>
      <c r="F162" s="57" t="str">
        <f t="shared" si="8"/>
        <v/>
      </c>
      <c r="G162" s="31" t="str">
        <f t="shared" si="9"/>
        <v/>
      </c>
      <c r="H162" s="32" t="str">
        <f>IF(E162="","",Report1!I$9)</f>
        <v/>
      </c>
      <c r="I162" s="33"/>
      <c r="J162" s="58" t="str">
        <f>CONCATENATE(IF(AND(E162&lt;&gt;"",OR(Report1!I$9="",Report1!J$9="")),VLOOKUP(300,TextID,CODE(Language!$B$4)-64,FALSE),""),IF(AND(E162&lt;&gt;"",I162=""),VLOOKUP(302,TextID,CODE(Language!$B$4)-64,FALSE),""),IF(AND(E162="",I162&lt;&gt;""),VLOOKUP(306,TextID,CODE(Language!$B$4)-64,FALSE),""),IF(AND(E162&lt;&gt;"",E162=E161),VLOOKUP(308,TextID,CODE(Language!$B$4)-64,FALSE),""))</f>
        <v/>
      </c>
      <c r="K162" s="41"/>
      <c r="L162" s="71" t="str">
        <f>IF(E162="","",Report1!I$6)</f>
        <v/>
      </c>
    </row>
    <row r="163" spans="3:12">
      <c r="C163" s="41"/>
      <c r="D163" s="41"/>
      <c r="E163" s="41"/>
      <c r="F163" s="41"/>
      <c r="G163" s="41"/>
      <c r="H163" s="50"/>
      <c r="I163" s="41"/>
      <c r="J163" s="41"/>
      <c r="K163" s="41"/>
    </row>
    <row r="164" spans="3:12" ht="2.1" customHeight="1">
      <c r="C164" s="36"/>
      <c r="D164" s="36"/>
      <c r="E164" s="36"/>
      <c r="F164" s="36"/>
      <c r="G164" s="36"/>
      <c r="H164" s="37"/>
      <c r="I164" s="36"/>
      <c r="J164" s="36"/>
      <c r="K164" s="36"/>
    </row>
    <row r="165" spans="3:12">
      <c r="C165" s="55"/>
      <c r="D165" s="55"/>
      <c r="E165" s="55"/>
      <c r="F165" s="55"/>
      <c r="G165" s="55"/>
      <c r="H165" s="56"/>
      <c r="I165" s="55"/>
      <c r="J165" s="55"/>
      <c r="K165" s="55"/>
    </row>
    <row r="166" spans="3:12" hidden="1">
      <c r="C166" s="55"/>
      <c r="D166" s="55"/>
      <c r="E166" s="55"/>
      <c r="F166" s="55"/>
      <c r="G166" s="55"/>
      <c r="H166" s="56"/>
      <c r="I166" s="55"/>
      <c r="J166" s="55"/>
      <c r="K166" s="55"/>
    </row>
    <row r="167" spans="3:12" hidden="1">
      <c r="C167" s="55"/>
      <c r="D167" s="55"/>
      <c r="E167" s="55"/>
      <c r="F167" s="55"/>
      <c r="G167" s="55"/>
      <c r="H167" s="56"/>
      <c r="I167" s="55"/>
      <c r="J167" s="55"/>
      <c r="K167" s="55"/>
    </row>
    <row r="168" spans="3:12" hidden="1">
      <c r="C168" s="55"/>
      <c r="D168" s="55"/>
      <c r="E168" s="55"/>
      <c r="F168" s="55"/>
      <c r="G168" s="55"/>
      <c r="H168" s="56"/>
      <c r="I168" s="55"/>
      <c r="J168" s="55"/>
      <c r="K168" s="55"/>
    </row>
    <row r="169" spans="3:12" hidden="1">
      <c r="C169" s="55"/>
      <c r="D169" s="55"/>
      <c r="E169" s="55"/>
      <c r="F169" s="55"/>
      <c r="G169" s="55"/>
      <c r="H169" s="56"/>
      <c r="I169" s="55"/>
      <c r="J169" s="55"/>
      <c r="K169" s="55"/>
    </row>
    <row r="170" spans="3:12" hidden="1">
      <c r="C170" s="55"/>
      <c r="D170" s="55"/>
      <c r="E170" s="55"/>
      <c r="F170" s="55"/>
      <c r="G170" s="55"/>
      <c r="H170" s="56"/>
      <c r="I170" s="55"/>
      <c r="J170" s="55"/>
      <c r="K170" s="55"/>
    </row>
    <row r="171" spans="3:12" hidden="1">
      <c r="C171" s="55"/>
      <c r="D171" s="55"/>
      <c r="E171" s="55"/>
      <c r="F171" s="55"/>
      <c r="G171" s="55"/>
      <c r="H171" s="56"/>
      <c r="I171" s="55"/>
      <c r="J171" s="55"/>
      <c r="K171" s="55"/>
    </row>
    <row r="172" spans="3:12" hidden="1">
      <c r="C172" s="55"/>
      <c r="D172" s="55"/>
      <c r="E172" s="55"/>
      <c r="F172" s="55"/>
      <c r="G172" s="55"/>
      <c r="H172" s="56"/>
      <c r="I172" s="55"/>
      <c r="J172" s="55"/>
      <c r="K172" s="55"/>
    </row>
    <row r="173" spans="3:12" hidden="1">
      <c r="C173" s="55"/>
      <c r="D173" s="55"/>
      <c r="E173" s="55"/>
      <c r="F173" s="55"/>
      <c r="G173" s="55"/>
      <c r="H173" s="56"/>
      <c r="I173" s="55"/>
      <c r="J173" s="55"/>
      <c r="K173" s="55"/>
    </row>
    <row r="174" spans="3:12" hidden="1">
      <c r="C174" s="55"/>
      <c r="D174" s="55"/>
      <c r="E174" s="55"/>
      <c r="F174" s="55"/>
      <c r="G174" s="55"/>
      <c r="H174" s="56"/>
      <c r="I174" s="55"/>
      <c r="J174" s="55"/>
      <c r="K174" s="55"/>
    </row>
    <row r="175" spans="3:12" hidden="1">
      <c r="C175" s="55"/>
      <c r="D175" s="55"/>
      <c r="E175" s="55"/>
      <c r="F175" s="55"/>
      <c r="G175" s="55"/>
      <c r="H175" s="56"/>
      <c r="I175" s="55"/>
      <c r="J175" s="55"/>
      <c r="K175" s="55"/>
    </row>
    <row r="176" spans="3:12" hidden="1">
      <c r="C176" s="55"/>
      <c r="D176" s="55"/>
      <c r="E176" s="55"/>
      <c r="F176" s="55"/>
      <c r="G176" s="55"/>
      <c r="H176" s="56"/>
      <c r="I176" s="55"/>
      <c r="J176" s="55"/>
      <c r="K176" s="55"/>
    </row>
    <row r="177" spans="3:11" hidden="1">
      <c r="C177" s="55"/>
      <c r="D177" s="55"/>
      <c r="E177" s="55"/>
      <c r="F177" s="55"/>
      <c r="G177" s="55"/>
      <c r="H177" s="56"/>
      <c r="I177" s="55"/>
      <c r="J177" s="55"/>
      <c r="K177" s="55"/>
    </row>
    <row r="178" spans="3:11" hidden="1">
      <c r="C178" s="55"/>
      <c r="D178" s="55"/>
      <c r="E178" s="55"/>
      <c r="F178" s="55"/>
      <c r="G178" s="55"/>
      <c r="H178" s="56"/>
      <c r="I178" s="55"/>
      <c r="J178" s="55"/>
      <c r="K178" s="55"/>
    </row>
    <row r="179" spans="3:11" hidden="1">
      <c r="C179" s="55"/>
      <c r="D179" s="55"/>
      <c r="E179" s="55"/>
      <c r="F179" s="55"/>
      <c r="G179" s="55"/>
      <c r="H179" s="56"/>
      <c r="I179" s="55"/>
      <c r="J179" s="55"/>
      <c r="K179" s="55"/>
    </row>
    <row r="180" spans="3:11" hidden="1">
      <c r="C180" s="55"/>
      <c r="D180" s="55"/>
      <c r="E180" s="55"/>
      <c r="F180" s="55"/>
      <c r="G180" s="55"/>
      <c r="H180" s="56"/>
      <c r="I180" s="55"/>
      <c r="J180" s="55"/>
      <c r="K180" s="55"/>
    </row>
    <row r="181" spans="3:11" hidden="1">
      <c r="C181" s="55"/>
      <c r="D181" s="55"/>
      <c r="E181" s="55"/>
      <c r="F181" s="55"/>
      <c r="G181" s="55"/>
      <c r="H181" s="56"/>
      <c r="I181" s="55"/>
      <c r="J181" s="55"/>
      <c r="K181" s="55"/>
    </row>
    <row r="182" spans="3:11" hidden="1">
      <c r="C182" s="55"/>
      <c r="D182" s="55"/>
      <c r="E182" s="55"/>
      <c r="F182" s="55"/>
      <c r="G182" s="55"/>
      <c r="H182" s="56"/>
      <c r="I182" s="55"/>
      <c r="J182" s="55"/>
      <c r="K182" s="55"/>
    </row>
    <row r="183" spans="3:11" hidden="1">
      <c r="C183" s="55"/>
      <c r="D183" s="55"/>
      <c r="E183" s="55"/>
      <c r="F183" s="55"/>
      <c r="G183" s="55"/>
      <c r="H183" s="56"/>
      <c r="I183" s="55"/>
      <c r="J183" s="55"/>
      <c r="K183" s="55"/>
    </row>
    <row r="184" spans="3:11" hidden="1">
      <c r="C184" s="55"/>
      <c r="D184" s="55"/>
      <c r="E184" s="55"/>
      <c r="F184" s="55"/>
      <c r="G184" s="55"/>
      <c r="H184" s="56"/>
      <c r="I184" s="55"/>
      <c r="J184" s="55"/>
      <c r="K184" s="55"/>
    </row>
    <row r="185" spans="3:11" hidden="1">
      <c r="C185" s="55"/>
      <c r="D185" s="55"/>
      <c r="E185" s="55"/>
      <c r="F185" s="55"/>
      <c r="G185" s="55"/>
      <c r="H185" s="56"/>
      <c r="I185" s="55"/>
      <c r="J185" s="55"/>
      <c r="K185" s="55"/>
    </row>
    <row r="186" spans="3:11" hidden="1">
      <c r="C186" s="55"/>
      <c r="D186" s="55"/>
      <c r="E186" s="55"/>
      <c r="F186" s="55"/>
      <c r="G186" s="55"/>
      <c r="H186" s="56"/>
      <c r="I186" s="55"/>
      <c r="J186" s="55"/>
      <c r="K186" s="55"/>
    </row>
    <row r="187" spans="3:11" hidden="1">
      <c r="C187" s="55"/>
      <c r="D187" s="55"/>
      <c r="E187" s="55"/>
      <c r="F187" s="55"/>
      <c r="G187" s="55"/>
      <c r="H187" s="56"/>
      <c r="I187" s="55"/>
      <c r="J187" s="55"/>
      <c r="K187" s="55"/>
    </row>
    <row r="188" spans="3:11" hidden="1">
      <c r="C188" s="55"/>
      <c r="D188" s="55"/>
      <c r="E188" s="55"/>
      <c r="F188" s="55"/>
      <c r="G188" s="55"/>
      <c r="H188" s="56"/>
      <c r="I188" s="55"/>
      <c r="J188" s="55"/>
      <c r="K188" s="55"/>
    </row>
  </sheetData>
  <sheetProtection password="E24B" sheet="1" selectLockedCells="1"/>
  <phoneticPr fontId="7" type="noConversion"/>
  <dataValidations count="4">
    <dataValidation operator="greaterThan" allowBlank="1" showInputMessage="1" showErrorMessage="1" error="Please enter a valid date" sqref="I6:I9" xr:uid="{00000000-0002-0000-0B00-000000000000}"/>
    <dataValidation operator="greaterThan" allowBlank="1" showInputMessage="1" showErrorMessage="1" sqref="A10:XFD10" xr:uid="{00000000-0002-0000-0B00-000001000000}"/>
    <dataValidation type="list" allowBlank="1" showInputMessage="1" showErrorMessage="1" error="Bitte wählen Sie eine Artikelnummer aus der Liste" sqref="E13:E162" xr:uid="{00000000-0002-0000-0B00-000002000000}">
      <formula1>Material2a</formula1>
    </dataValidation>
    <dataValidation type="whole" allowBlank="1" showInputMessage="1" showErrorMessage="1" error="Bitte geben Sie einen gültigen Wert ein" sqref="I13:I162" xr:uid="{00000000-0002-0000-0B00-000003000000}">
      <formula1>1</formula1>
      <formula2>9999999999</formula2>
    </dataValidation>
  </dataValidations>
  <pageMargins left="0.74803149606299213" right="0.74803149606299213" top="0.98425196850393704" bottom="0.98425196850393704" header="0.51181102362204722" footer="0.51181102362204722"/>
  <pageSetup paperSize="9" scale="70" fitToHeight="0" orientation="portrait" r:id="rId1"/>
  <headerFooter alignWithMargins="0">
    <oddHeader>&amp;LVELUX Deutschland GmbH&amp;RDruckdatum: &amp;D</oddHeader>
    <oddFooter>&amp;L&amp;F&amp;RSeite &amp;P von &amp;N</oddFooter>
  </headerFooter>
  <customProperties>
    <customPr name="_pios_id" r:id="rId2"/>
  </customProperties>
  <drawing r:id="rId3"/>
  <legacyDrawing r:id="rId4"/>
  <controls>
    <mc:AlternateContent xmlns:mc="http://schemas.openxmlformats.org/markup-compatibility/2006">
      <mc:Choice Requires="x14">
        <control shapeId="10249" r:id="rId5" name="Label1">
          <controlPr defaultSize="0" print="0" autoLine="0" r:id="rId6">
            <anchor moveWithCells="1">
              <from>
                <xdr:col>4</xdr:col>
                <xdr:colOff>0</xdr:colOff>
                <xdr:row>10</xdr:row>
                <xdr:rowOff>0</xdr:rowOff>
              </from>
              <to>
                <xdr:col>4</xdr:col>
                <xdr:colOff>1600200</xdr:colOff>
                <xdr:row>10</xdr:row>
                <xdr:rowOff>171450</xdr:rowOff>
              </to>
            </anchor>
          </controlPr>
        </control>
      </mc:Choice>
      <mc:Fallback>
        <control shapeId="10249" r:id="rId5" name="Label1"/>
      </mc:Fallback>
    </mc:AlternateContent>
    <mc:AlternateContent xmlns:mc="http://schemas.openxmlformats.org/markup-compatibility/2006">
      <mc:Choice Requires="x14">
        <control shapeId="10250" r:id="rId7" name="Label2">
          <controlPr defaultSize="0" print="0" autoLine="0" r:id="rId8">
            <anchor moveWithCells="1">
              <from>
                <xdr:col>4</xdr:col>
                <xdr:colOff>0</xdr:colOff>
                <xdr:row>10</xdr:row>
                <xdr:rowOff>0</xdr:rowOff>
              </from>
              <to>
                <xdr:col>4</xdr:col>
                <xdr:colOff>1600200</xdr:colOff>
                <xdr:row>10</xdr:row>
                <xdr:rowOff>171450</xdr:rowOff>
              </to>
            </anchor>
          </controlPr>
        </control>
      </mc:Choice>
      <mc:Fallback>
        <control shapeId="10250" r:id="rId7" name="Label2"/>
      </mc:Fallback>
    </mc:AlternateContent>
    <mc:AlternateContent xmlns:mc="http://schemas.openxmlformats.org/markup-compatibility/2006">
      <mc:Choice Requires="x14">
        <control shapeId="10251" r:id="rId9" name="Label3">
          <controlPr defaultSize="0" print="0" autoLine="0" autoPict="0" r:id="rId10">
            <anchor moveWithCells="1">
              <from>
                <xdr:col>3</xdr:col>
                <xdr:colOff>0</xdr:colOff>
                <xdr:row>10</xdr:row>
                <xdr:rowOff>0</xdr:rowOff>
              </from>
              <to>
                <xdr:col>5</xdr:col>
                <xdr:colOff>19050</xdr:colOff>
                <xdr:row>11</xdr:row>
                <xdr:rowOff>0</xdr:rowOff>
              </to>
            </anchor>
          </controlPr>
        </control>
      </mc:Choice>
      <mc:Fallback>
        <control shapeId="10251" r:id="rId9" name="Label3"/>
      </mc:Fallback>
    </mc:AlternateContent>
    <mc:AlternateContent xmlns:mc="http://schemas.openxmlformats.org/markup-compatibility/2006">
      <mc:Choice Requires="x14">
        <control shapeId="10252" r:id="rId11" name="Label4">
          <controlPr defaultSize="0" print="0" autoLine="0" r:id="rId12">
            <anchor moveWithCells="1">
              <from>
                <xdr:col>5</xdr:col>
                <xdr:colOff>19050</xdr:colOff>
                <xdr:row>10</xdr:row>
                <xdr:rowOff>0</xdr:rowOff>
              </from>
              <to>
                <xdr:col>5</xdr:col>
                <xdr:colOff>704850</xdr:colOff>
                <xdr:row>12</xdr:row>
                <xdr:rowOff>0</xdr:rowOff>
              </to>
            </anchor>
          </controlPr>
        </control>
      </mc:Choice>
      <mc:Fallback>
        <control shapeId="10252" r:id="rId11" name="Label4"/>
      </mc:Fallback>
    </mc:AlternateContent>
    <mc:AlternateContent xmlns:mc="http://schemas.openxmlformats.org/markup-compatibility/2006">
      <mc:Choice Requires="x14">
        <control shapeId="10258" r:id="rId13" name="Label10">
          <controlPr defaultSize="0" print="0" autoLine="0" autoPict="0" r:id="rId14">
            <anchor moveWithCells="1">
              <from>
                <xdr:col>8</xdr:col>
                <xdr:colOff>0</xdr:colOff>
                <xdr:row>10</xdr:row>
                <xdr:rowOff>0</xdr:rowOff>
              </from>
              <to>
                <xdr:col>9</xdr:col>
                <xdr:colOff>0</xdr:colOff>
                <xdr:row>11</xdr:row>
                <xdr:rowOff>0</xdr:rowOff>
              </to>
            </anchor>
          </controlPr>
        </control>
      </mc:Choice>
      <mc:Fallback>
        <control shapeId="10258" r:id="rId13" name="Label10"/>
      </mc:Fallback>
    </mc:AlternateContent>
    <mc:AlternateContent xmlns:mc="http://schemas.openxmlformats.org/markup-compatibility/2006">
      <mc:Choice Requires="x14">
        <control shapeId="10267" r:id="rId15" name="Label19">
          <controlPr defaultSize="0" print="0" autoLine="0" autoPict="0" r:id="rId16">
            <anchor moveWithCells="1">
              <from>
                <xdr:col>9</xdr:col>
                <xdr:colOff>0</xdr:colOff>
                <xdr:row>10</xdr:row>
                <xdr:rowOff>0</xdr:rowOff>
              </from>
              <to>
                <xdr:col>10</xdr:col>
                <xdr:colOff>0</xdr:colOff>
                <xdr:row>11</xdr:row>
                <xdr:rowOff>0</xdr:rowOff>
              </to>
            </anchor>
          </controlPr>
        </control>
      </mc:Choice>
      <mc:Fallback>
        <control shapeId="10267" r:id="rId15" name="Label1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01"/>
  <dimension ref="A1:M300"/>
  <sheetViews>
    <sheetView workbookViewId="0">
      <pane ySplit="1" topLeftCell="A2" activePane="bottomLeft" state="frozen"/>
      <selection activeCell="F2" sqref="F2"/>
      <selection pane="bottomLeft" activeCell="F2" sqref="F2"/>
    </sheetView>
  </sheetViews>
  <sheetFormatPr baseColWidth="10" defaultColWidth="9.28515625" defaultRowHeight="12.75"/>
  <cols>
    <col min="1" max="1" width="10.28515625" customWidth="1"/>
    <col min="2" max="2" width="24" customWidth="1"/>
    <col min="3" max="3" width="10.5703125" customWidth="1"/>
    <col min="4" max="4" width="9.28515625" customWidth="1"/>
    <col min="5" max="5" width="10.28515625" style="2" customWidth="1"/>
    <col min="6" max="6" width="11.7109375" customWidth="1"/>
    <col min="7" max="8" width="16.42578125" style="2" customWidth="1"/>
    <col min="9" max="9" width="11.7109375" customWidth="1"/>
    <col min="10" max="11" width="16.42578125" style="2" customWidth="1"/>
    <col min="12" max="12" width="11.7109375" customWidth="1"/>
    <col min="13" max="13" width="39.7109375" customWidth="1"/>
  </cols>
  <sheetData>
    <row r="1" spans="1:13">
      <c r="A1" t="str">
        <f>IF(Report1!D13="","#N/A",Report1!D13)</f>
        <v>CustNo</v>
      </c>
      <c r="B1" t="str">
        <f>IF(Report1!E13="","#N/A",Report1!E13)</f>
        <v>Material</v>
      </c>
      <c r="C1" t="str">
        <f>IF(Report1!F13="","#N/A",Report1!F13)</f>
        <v>MatType</v>
      </c>
      <c r="D1" t="str">
        <f>IF(Report1!G13="","#N/A",Report1!G13)</f>
        <v>UM</v>
      </c>
      <c r="E1" s="2" t="str">
        <f>IF(Report1!H13="","#N/A",Report1!H13)</f>
        <v>StockDate</v>
      </c>
      <c r="F1" t="str">
        <f>IF(Report1!I13="","#N/A",Report1!I13)</f>
        <v>StockQty</v>
      </c>
      <c r="G1" s="2" t="s">
        <v>21</v>
      </c>
      <c r="H1" s="2" t="s">
        <v>22</v>
      </c>
      <c r="I1" t="s">
        <v>10</v>
      </c>
      <c r="J1" s="2" t="s">
        <v>23</v>
      </c>
      <c r="K1" s="2" t="s">
        <v>24</v>
      </c>
      <c r="L1" t="s">
        <v>11</v>
      </c>
      <c r="M1" t="str">
        <f>IF(Report1!J13="","#N/A",Report1!J13)</f>
        <v>Status</v>
      </c>
    </row>
    <row r="2" spans="1:13" s="5" customFormat="1">
      <c r="A2" s="5">
        <f>IF(Report1!D14="",0,Report1!D14)</f>
        <v>0</v>
      </c>
      <c r="B2" s="5" t="str">
        <f>IF(Report1!E14="","#N/A",Report1!E14)</f>
        <v>#N/A</v>
      </c>
      <c r="C2" s="5" t="str">
        <f>IF(Report1!F14="","#N/A",Report1!F14)</f>
        <v>#N/A</v>
      </c>
      <c r="D2" s="5" t="str">
        <f>IF(Report1!G14="","#N/A",Report1!G14)</f>
        <v>#N/A</v>
      </c>
      <c r="E2" s="7">
        <f>IF(Report1!H14="",DATE(1900,1,1),Report1!H14)</f>
        <v>1</v>
      </c>
      <c r="F2" s="5">
        <f>IF(Report1!I14="",0,Report1!I14)</f>
        <v>0</v>
      </c>
      <c r="G2" s="7">
        <f t="shared" ref="G2:H65" si="0">DATE(1900,1,1)</f>
        <v>1</v>
      </c>
      <c r="H2" s="7">
        <f t="shared" si="0"/>
        <v>1</v>
      </c>
      <c r="I2" s="5">
        <v>0</v>
      </c>
      <c r="J2" s="7">
        <f t="shared" ref="J2:K65" si="1">DATE(1900,1,1)</f>
        <v>1</v>
      </c>
      <c r="K2" s="7">
        <f t="shared" si="1"/>
        <v>1</v>
      </c>
      <c r="L2" s="5">
        <v>0</v>
      </c>
      <c r="M2" s="5" t="str">
        <f>IF(Report1!J14="","#N/A",Report1!J14)</f>
        <v>#N/A</v>
      </c>
    </row>
    <row r="3" spans="1:13" s="5" customFormat="1">
      <c r="A3" s="5">
        <f>IF(Report1!D15="",0,Report1!D15)</f>
        <v>0</v>
      </c>
      <c r="B3" s="5" t="str">
        <f>IF(Report1!E15="","#N/A",Report1!E15)</f>
        <v>#N/A</v>
      </c>
      <c r="C3" s="5" t="str">
        <f>IF(Report1!F15="","#N/A",Report1!F15)</f>
        <v>#N/A</v>
      </c>
      <c r="D3" s="5" t="str">
        <f>IF(Report1!G15="","#N/A",Report1!G15)</f>
        <v>#N/A</v>
      </c>
      <c r="E3" s="7">
        <f>IF(Report1!H15="",DATE(1900,1,1),Report1!H15)</f>
        <v>1</v>
      </c>
      <c r="F3" s="5">
        <f>IF(Report1!I15="",0,Report1!I15)</f>
        <v>0</v>
      </c>
      <c r="G3" s="7">
        <f t="shared" si="0"/>
        <v>1</v>
      </c>
      <c r="H3" s="7">
        <f t="shared" si="0"/>
        <v>1</v>
      </c>
      <c r="I3" s="5">
        <v>0</v>
      </c>
      <c r="J3" s="7">
        <f t="shared" si="1"/>
        <v>1</v>
      </c>
      <c r="K3" s="7">
        <f t="shared" si="1"/>
        <v>1</v>
      </c>
      <c r="L3" s="5">
        <v>0</v>
      </c>
      <c r="M3" s="5" t="str">
        <f>IF(Report1!J15="","#N/A",Report1!J15)</f>
        <v>#N/A</v>
      </c>
    </row>
    <row r="4" spans="1:13" s="5" customFormat="1">
      <c r="A4" s="5">
        <f>IF(Report1!D16="",0,Report1!D16)</f>
        <v>0</v>
      </c>
      <c r="B4" s="5" t="str">
        <f>IF(Report1!E16="","#N/A",Report1!E16)</f>
        <v>#N/A</v>
      </c>
      <c r="C4" s="5" t="str">
        <f>IF(Report1!F16="","#N/A",Report1!F16)</f>
        <v>#N/A</v>
      </c>
      <c r="D4" s="5" t="str">
        <f>IF(Report1!G16="","#N/A",Report1!G16)</f>
        <v>#N/A</v>
      </c>
      <c r="E4" s="7">
        <f>IF(Report1!H16="",DATE(1900,1,1),Report1!H16)</f>
        <v>1</v>
      </c>
      <c r="F4" s="5">
        <f>IF(Report1!I16="",0,Report1!I16)</f>
        <v>0</v>
      </c>
      <c r="G4" s="7">
        <f t="shared" si="0"/>
        <v>1</v>
      </c>
      <c r="H4" s="7">
        <f t="shared" si="0"/>
        <v>1</v>
      </c>
      <c r="I4" s="5">
        <v>0</v>
      </c>
      <c r="J4" s="7">
        <f t="shared" si="1"/>
        <v>1</v>
      </c>
      <c r="K4" s="7">
        <f t="shared" si="1"/>
        <v>1</v>
      </c>
      <c r="L4" s="5">
        <v>0</v>
      </c>
      <c r="M4" s="5" t="str">
        <f>IF(Report1!J16="","#N/A",Report1!J16)</f>
        <v>#N/A</v>
      </c>
    </row>
    <row r="5" spans="1:13" s="5" customFormat="1">
      <c r="A5" s="5">
        <f>IF(Report1!D17="",0,Report1!D17)</f>
        <v>0</v>
      </c>
      <c r="B5" s="5" t="str">
        <f>IF(Report1!E17="","#N/A",Report1!E17)</f>
        <v>#N/A</v>
      </c>
      <c r="C5" s="5" t="str">
        <f>IF(Report1!F17="","#N/A",Report1!F17)</f>
        <v>#N/A</v>
      </c>
      <c r="D5" s="5" t="str">
        <f>IF(Report1!G17="","#N/A",Report1!G17)</f>
        <v>#N/A</v>
      </c>
      <c r="E5" s="7">
        <f>IF(Report1!H17="",DATE(1900,1,1),Report1!H17)</f>
        <v>1</v>
      </c>
      <c r="F5" s="5">
        <f>IF(Report1!I17="",0,Report1!I17)</f>
        <v>0</v>
      </c>
      <c r="G5" s="7">
        <f t="shared" si="0"/>
        <v>1</v>
      </c>
      <c r="H5" s="7">
        <f t="shared" si="0"/>
        <v>1</v>
      </c>
      <c r="I5" s="5">
        <v>0</v>
      </c>
      <c r="J5" s="7">
        <f t="shared" si="1"/>
        <v>1</v>
      </c>
      <c r="K5" s="7">
        <f t="shared" si="1"/>
        <v>1</v>
      </c>
      <c r="L5" s="5">
        <v>0</v>
      </c>
      <c r="M5" s="5" t="str">
        <f>IF(Report1!J17="","#N/A",Report1!J17)</f>
        <v>#N/A</v>
      </c>
    </row>
    <row r="6" spans="1:13" s="5" customFormat="1">
      <c r="A6" s="5">
        <f>IF(Report1!D18="",0,Report1!D18)</f>
        <v>0</v>
      </c>
      <c r="B6" s="5" t="str">
        <f>IF(Report1!E18="","#N/A",Report1!E18)</f>
        <v>#N/A</v>
      </c>
      <c r="C6" s="5" t="str">
        <f>IF(Report1!F18="","#N/A",Report1!F18)</f>
        <v>#N/A</v>
      </c>
      <c r="D6" s="5" t="str">
        <f>IF(Report1!G18="","#N/A",Report1!G18)</f>
        <v>#N/A</v>
      </c>
      <c r="E6" s="7">
        <f>IF(Report1!H18="",DATE(1900,1,1),Report1!H18)</f>
        <v>1</v>
      </c>
      <c r="F6" s="5">
        <f>IF(Report1!I18="",0,Report1!I18)</f>
        <v>0</v>
      </c>
      <c r="G6" s="7">
        <f t="shared" si="0"/>
        <v>1</v>
      </c>
      <c r="H6" s="7">
        <f t="shared" si="0"/>
        <v>1</v>
      </c>
      <c r="I6" s="5">
        <v>0</v>
      </c>
      <c r="J6" s="7">
        <f t="shared" si="1"/>
        <v>1</v>
      </c>
      <c r="K6" s="7">
        <f t="shared" si="1"/>
        <v>1</v>
      </c>
      <c r="L6" s="5">
        <v>0</v>
      </c>
      <c r="M6" s="5" t="str">
        <f>IF(Report1!J18="","#N/A",Report1!J18)</f>
        <v>#N/A</v>
      </c>
    </row>
    <row r="7" spans="1:13" s="5" customFormat="1">
      <c r="A7" s="5">
        <f>IF(Report1!D19="",0,Report1!D19)</f>
        <v>0</v>
      </c>
      <c r="B7" s="5" t="str">
        <f>IF(Report1!E19="","#N/A",Report1!E19)</f>
        <v>#N/A</v>
      </c>
      <c r="C7" s="5" t="str">
        <f>IF(Report1!F19="","#N/A",Report1!F19)</f>
        <v>#N/A</v>
      </c>
      <c r="D7" s="5" t="str">
        <f>IF(Report1!G19="","#N/A",Report1!G19)</f>
        <v>#N/A</v>
      </c>
      <c r="E7" s="7">
        <f>IF(Report1!H19="",DATE(1900,1,1),Report1!H19)</f>
        <v>1</v>
      </c>
      <c r="F7" s="5">
        <f>IF(Report1!I19="",0,Report1!I19)</f>
        <v>0</v>
      </c>
      <c r="G7" s="7">
        <f t="shared" si="0"/>
        <v>1</v>
      </c>
      <c r="H7" s="7">
        <f t="shared" si="0"/>
        <v>1</v>
      </c>
      <c r="I7" s="5">
        <v>0</v>
      </c>
      <c r="J7" s="7">
        <f t="shared" si="1"/>
        <v>1</v>
      </c>
      <c r="K7" s="7">
        <f t="shared" si="1"/>
        <v>1</v>
      </c>
      <c r="L7" s="5">
        <v>0</v>
      </c>
      <c r="M7" s="5" t="str">
        <f>IF(Report1!J19="","#N/A",Report1!J19)</f>
        <v>#N/A</v>
      </c>
    </row>
    <row r="8" spans="1:13" s="5" customFormat="1">
      <c r="A8" s="5">
        <f>IF(Report1!D20="",0,Report1!D20)</f>
        <v>0</v>
      </c>
      <c r="B8" s="5" t="str">
        <f>IF(Report1!E20="","#N/A",Report1!E20)</f>
        <v>#N/A</v>
      </c>
      <c r="C8" s="5" t="str">
        <f>IF(Report1!F20="","#N/A",Report1!F20)</f>
        <v>#N/A</v>
      </c>
      <c r="D8" s="5" t="str">
        <f>IF(Report1!G20="","#N/A",Report1!G20)</f>
        <v>#N/A</v>
      </c>
      <c r="E8" s="7">
        <f>IF(Report1!H20="",DATE(1900,1,1),Report1!H20)</f>
        <v>1</v>
      </c>
      <c r="F8" s="5">
        <f>IF(Report1!I20="",0,Report1!I20)</f>
        <v>0</v>
      </c>
      <c r="G8" s="7">
        <f t="shared" si="0"/>
        <v>1</v>
      </c>
      <c r="H8" s="7">
        <f t="shared" si="0"/>
        <v>1</v>
      </c>
      <c r="I8" s="5">
        <v>0</v>
      </c>
      <c r="J8" s="7">
        <f t="shared" si="1"/>
        <v>1</v>
      </c>
      <c r="K8" s="7">
        <f t="shared" si="1"/>
        <v>1</v>
      </c>
      <c r="L8" s="5">
        <v>0</v>
      </c>
      <c r="M8" s="5" t="str">
        <f>IF(Report1!J20="","#N/A",Report1!J20)</f>
        <v>#N/A</v>
      </c>
    </row>
    <row r="9" spans="1:13" s="5" customFormat="1">
      <c r="A9" s="5">
        <f>IF(Report1!D21="",0,Report1!D21)</f>
        <v>0</v>
      </c>
      <c r="B9" s="5" t="str">
        <f>IF(Report1!E21="","#N/A",Report1!E21)</f>
        <v>#N/A</v>
      </c>
      <c r="C9" s="5" t="str">
        <f>IF(Report1!F21="","#N/A",Report1!F21)</f>
        <v>#N/A</v>
      </c>
      <c r="D9" s="5" t="str">
        <f>IF(Report1!G21="","#N/A",Report1!G21)</f>
        <v>#N/A</v>
      </c>
      <c r="E9" s="7">
        <f>IF(Report1!H21="",DATE(1900,1,1),Report1!H21)</f>
        <v>1</v>
      </c>
      <c r="F9" s="5">
        <f>IF(Report1!I21="",0,Report1!I21)</f>
        <v>0</v>
      </c>
      <c r="G9" s="7">
        <f t="shared" si="0"/>
        <v>1</v>
      </c>
      <c r="H9" s="7">
        <f t="shared" si="0"/>
        <v>1</v>
      </c>
      <c r="I9" s="5">
        <v>0</v>
      </c>
      <c r="J9" s="7">
        <f t="shared" si="1"/>
        <v>1</v>
      </c>
      <c r="K9" s="7">
        <f t="shared" si="1"/>
        <v>1</v>
      </c>
      <c r="L9" s="5">
        <v>0</v>
      </c>
      <c r="M9" s="5" t="str">
        <f>IF(Report1!J21="","#N/A",Report1!J21)</f>
        <v>#N/A</v>
      </c>
    </row>
    <row r="10" spans="1:13" s="5" customFormat="1">
      <c r="A10" s="5">
        <f>IF(Report1!D22="",0,Report1!D22)</f>
        <v>0</v>
      </c>
      <c r="B10" s="5" t="str">
        <f>IF(Report1!E22="","#N/A",Report1!E22)</f>
        <v>#N/A</v>
      </c>
      <c r="C10" s="5" t="str">
        <f>IF(Report1!F22="","#N/A",Report1!F22)</f>
        <v>#N/A</v>
      </c>
      <c r="D10" s="5" t="str">
        <f>IF(Report1!G22="","#N/A",Report1!G22)</f>
        <v>#N/A</v>
      </c>
      <c r="E10" s="7">
        <f>IF(Report1!H22="",DATE(1900,1,1),Report1!H22)</f>
        <v>1</v>
      </c>
      <c r="F10" s="5">
        <f>IF(Report1!I22="",0,Report1!I22)</f>
        <v>0</v>
      </c>
      <c r="G10" s="7">
        <f t="shared" si="0"/>
        <v>1</v>
      </c>
      <c r="H10" s="7">
        <f t="shared" si="0"/>
        <v>1</v>
      </c>
      <c r="I10" s="5">
        <v>0</v>
      </c>
      <c r="J10" s="7">
        <f t="shared" si="1"/>
        <v>1</v>
      </c>
      <c r="K10" s="7">
        <f t="shared" si="1"/>
        <v>1</v>
      </c>
      <c r="L10" s="5">
        <v>0</v>
      </c>
      <c r="M10" s="5" t="str">
        <f>IF(Report1!J22="","#N/A",Report1!J22)</f>
        <v>#N/A</v>
      </c>
    </row>
    <row r="11" spans="1:13" s="5" customFormat="1">
      <c r="A11" s="5">
        <f>IF(Report1!D23="",0,Report1!D23)</f>
        <v>0</v>
      </c>
      <c r="B11" s="5" t="str">
        <f>IF(Report1!E23="","#N/A",Report1!E23)</f>
        <v>#N/A</v>
      </c>
      <c r="C11" s="5" t="str">
        <f>IF(Report1!F23="","#N/A",Report1!F23)</f>
        <v>#N/A</v>
      </c>
      <c r="D11" s="5" t="str">
        <f>IF(Report1!G23="","#N/A",Report1!G23)</f>
        <v>#N/A</v>
      </c>
      <c r="E11" s="7">
        <f>IF(Report1!H23="",DATE(1900,1,1),Report1!H23)</f>
        <v>1</v>
      </c>
      <c r="F11" s="5">
        <f>IF(Report1!I23="",0,Report1!I23)</f>
        <v>0</v>
      </c>
      <c r="G11" s="7">
        <f t="shared" si="0"/>
        <v>1</v>
      </c>
      <c r="H11" s="7">
        <f t="shared" si="0"/>
        <v>1</v>
      </c>
      <c r="I11" s="5">
        <v>0</v>
      </c>
      <c r="J11" s="7">
        <f t="shared" si="1"/>
        <v>1</v>
      </c>
      <c r="K11" s="7">
        <f t="shared" si="1"/>
        <v>1</v>
      </c>
      <c r="L11" s="5">
        <v>0</v>
      </c>
      <c r="M11" s="5" t="str">
        <f>IF(Report1!J23="","#N/A",Report1!J23)</f>
        <v>#N/A</v>
      </c>
    </row>
    <row r="12" spans="1:13" s="5" customFormat="1">
      <c r="A12" s="5">
        <f>IF(Report1!D24="",0,Report1!D24)</f>
        <v>0</v>
      </c>
      <c r="B12" s="5" t="str">
        <f>IF(Report1!E24="","#N/A",Report1!E24)</f>
        <v>#N/A</v>
      </c>
      <c r="C12" s="5" t="str">
        <f>IF(Report1!F24="","#N/A",Report1!F24)</f>
        <v>#N/A</v>
      </c>
      <c r="D12" s="5" t="str">
        <f>IF(Report1!G24="","#N/A",Report1!G24)</f>
        <v>#N/A</v>
      </c>
      <c r="E12" s="7">
        <f>IF(Report1!H24="",DATE(1900,1,1),Report1!H24)</f>
        <v>1</v>
      </c>
      <c r="F12" s="5">
        <f>IF(Report1!I24="",0,Report1!I24)</f>
        <v>0</v>
      </c>
      <c r="G12" s="7">
        <f t="shared" si="0"/>
        <v>1</v>
      </c>
      <c r="H12" s="7">
        <f t="shared" si="0"/>
        <v>1</v>
      </c>
      <c r="I12" s="5">
        <v>0</v>
      </c>
      <c r="J12" s="7">
        <f t="shared" si="1"/>
        <v>1</v>
      </c>
      <c r="K12" s="7">
        <f t="shared" si="1"/>
        <v>1</v>
      </c>
      <c r="L12" s="5">
        <v>0</v>
      </c>
      <c r="M12" s="5" t="str">
        <f>IF(Report1!J24="","#N/A",Report1!J24)</f>
        <v>#N/A</v>
      </c>
    </row>
    <row r="13" spans="1:13" s="5" customFormat="1">
      <c r="A13" s="5">
        <f>IF(Report1!D25="",0,Report1!D25)</f>
        <v>0</v>
      </c>
      <c r="B13" s="5" t="str">
        <f>IF(Report1!E25="","#N/A",Report1!E25)</f>
        <v>#N/A</v>
      </c>
      <c r="C13" s="5" t="str">
        <f>IF(Report1!F25="","#N/A",Report1!F25)</f>
        <v>#N/A</v>
      </c>
      <c r="D13" s="5" t="str">
        <f>IF(Report1!G25="","#N/A",Report1!G25)</f>
        <v>#N/A</v>
      </c>
      <c r="E13" s="7">
        <f>IF(Report1!H25="",DATE(1900,1,1),Report1!H25)</f>
        <v>1</v>
      </c>
      <c r="F13" s="5">
        <f>IF(Report1!I25="",0,Report1!I25)</f>
        <v>0</v>
      </c>
      <c r="G13" s="7">
        <f t="shared" si="0"/>
        <v>1</v>
      </c>
      <c r="H13" s="7">
        <f t="shared" si="0"/>
        <v>1</v>
      </c>
      <c r="I13" s="5">
        <v>0</v>
      </c>
      <c r="J13" s="7">
        <f t="shared" si="1"/>
        <v>1</v>
      </c>
      <c r="K13" s="7">
        <f t="shared" si="1"/>
        <v>1</v>
      </c>
      <c r="L13" s="5">
        <v>0</v>
      </c>
      <c r="M13" s="5" t="str">
        <f>IF(Report1!J25="","#N/A",Report1!J25)</f>
        <v>#N/A</v>
      </c>
    </row>
    <row r="14" spans="1:13" s="5" customFormat="1">
      <c r="A14" s="5">
        <f>IF(Report1!D26="",0,Report1!D26)</f>
        <v>0</v>
      </c>
      <c r="B14" s="5" t="str">
        <f>IF(Report1!E26="","#N/A",Report1!E26)</f>
        <v>#N/A</v>
      </c>
      <c r="C14" s="5" t="str">
        <f>IF(Report1!F26="","#N/A",Report1!F26)</f>
        <v>#N/A</v>
      </c>
      <c r="D14" s="5" t="str">
        <f>IF(Report1!G26="","#N/A",Report1!G26)</f>
        <v>#N/A</v>
      </c>
      <c r="E14" s="7">
        <f>IF(Report1!H26="",DATE(1900,1,1),Report1!H26)</f>
        <v>1</v>
      </c>
      <c r="F14" s="5">
        <f>IF(Report1!I26="",0,Report1!I26)</f>
        <v>0</v>
      </c>
      <c r="G14" s="7">
        <f t="shared" si="0"/>
        <v>1</v>
      </c>
      <c r="H14" s="7">
        <f t="shared" si="0"/>
        <v>1</v>
      </c>
      <c r="I14" s="5">
        <v>0</v>
      </c>
      <c r="J14" s="7">
        <f t="shared" si="1"/>
        <v>1</v>
      </c>
      <c r="K14" s="7">
        <f t="shared" si="1"/>
        <v>1</v>
      </c>
      <c r="L14" s="5">
        <v>0</v>
      </c>
      <c r="M14" s="5" t="str">
        <f>IF(Report1!J26="","#N/A",Report1!J26)</f>
        <v>#N/A</v>
      </c>
    </row>
    <row r="15" spans="1:13" s="5" customFormat="1">
      <c r="A15" s="5">
        <f>IF(Report1!D27="",0,Report1!D27)</f>
        <v>0</v>
      </c>
      <c r="B15" s="5" t="str">
        <f>IF(Report1!E27="","#N/A",Report1!E27)</f>
        <v>#N/A</v>
      </c>
      <c r="C15" s="5" t="str">
        <f>IF(Report1!F27="","#N/A",Report1!F27)</f>
        <v>#N/A</v>
      </c>
      <c r="D15" s="5" t="str">
        <f>IF(Report1!G27="","#N/A",Report1!G27)</f>
        <v>#N/A</v>
      </c>
      <c r="E15" s="7">
        <f>IF(Report1!H27="",DATE(1900,1,1),Report1!H27)</f>
        <v>1</v>
      </c>
      <c r="F15" s="5">
        <f>IF(Report1!I27="",0,Report1!I27)</f>
        <v>0</v>
      </c>
      <c r="G15" s="7">
        <f t="shared" si="0"/>
        <v>1</v>
      </c>
      <c r="H15" s="7">
        <f t="shared" si="0"/>
        <v>1</v>
      </c>
      <c r="I15" s="5">
        <v>0</v>
      </c>
      <c r="J15" s="7">
        <f t="shared" si="1"/>
        <v>1</v>
      </c>
      <c r="K15" s="7">
        <f t="shared" si="1"/>
        <v>1</v>
      </c>
      <c r="L15" s="5">
        <v>0</v>
      </c>
      <c r="M15" s="5" t="str">
        <f>IF(Report1!J27="","#N/A",Report1!J27)</f>
        <v>#N/A</v>
      </c>
    </row>
    <row r="16" spans="1:13" s="5" customFormat="1">
      <c r="A16" s="5">
        <f>IF(Report1!D28="",0,Report1!D28)</f>
        <v>0</v>
      </c>
      <c r="B16" s="5" t="str">
        <f>IF(Report1!E28="","#N/A",Report1!E28)</f>
        <v>#N/A</v>
      </c>
      <c r="C16" s="5" t="str">
        <f>IF(Report1!F28="","#N/A",Report1!F28)</f>
        <v>#N/A</v>
      </c>
      <c r="D16" s="5" t="str">
        <f>IF(Report1!G28="","#N/A",Report1!G28)</f>
        <v>#N/A</v>
      </c>
      <c r="E16" s="7">
        <f>IF(Report1!H28="",DATE(1900,1,1),Report1!H28)</f>
        <v>1</v>
      </c>
      <c r="F16" s="5">
        <f>IF(Report1!I28="",0,Report1!I28)</f>
        <v>0</v>
      </c>
      <c r="G16" s="7">
        <f t="shared" si="0"/>
        <v>1</v>
      </c>
      <c r="H16" s="7">
        <f t="shared" si="0"/>
        <v>1</v>
      </c>
      <c r="I16" s="5">
        <v>0</v>
      </c>
      <c r="J16" s="7">
        <f t="shared" si="1"/>
        <v>1</v>
      </c>
      <c r="K16" s="7">
        <f t="shared" si="1"/>
        <v>1</v>
      </c>
      <c r="L16" s="5">
        <v>0</v>
      </c>
      <c r="M16" s="5" t="str">
        <f>IF(Report1!J28="","#N/A",Report1!J28)</f>
        <v>#N/A</v>
      </c>
    </row>
    <row r="17" spans="1:13" s="5" customFormat="1">
      <c r="A17" s="5">
        <f>IF(Report1!D29="",0,Report1!D29)</f>
        <v>0</v>
      </c>
      <c r="B17" s="5" t="str">
        <f>IF(Report1!E29="","#N/A",Report1!E29)</f>
        <v>#N/A</v>
      </c>
      <c r="C17" s="5" t="str">
        <f>IF(Report1!F29="","#N/A",Report1!F29)</f>
        <v>#N/A</v>
      </c>
      <c r="D17" s="5" t="str">
        <f>IF(Report1!G29="","#N/A",Report1!G29)</f>
        <v>#N/A</v>
      </c>
      <c r="E17" s="7">
        <f>IF(Report1!H29="",DATE(1900,1,1),Report1!H29)</f>
        <v>1</v>
      </c>
      <c r="F17" s="5">
        <f>IF(Report1!I29="",0,Report1!I29)</f>
        <v>0</v>
      </c>
      <c r="G17" s="7">
        <f t="shared" si="0"/>
        <v>1</v>
      </c>
      <c r="H17" s="7">
        <f t="shared" si="0"/>
        <v>1</v>
      </c>
      <c r="I17" s="5">
        <v>0</v>
      </c>
      <c r="J17" s="7">
        <f t="shared" si="1"/>
        <v>1</v>
      </c>
      <c r="K17" s="7">
        <f t="shared" si="1"/>
        <v>1</v>
      </c>
      <c r="L17" s="5">
        <v>0</v>
      </c>
      <c r="M17" s="5" t="str">
        <f>IF(Report1!J29="","#N/A",Report1!J29)</f>
        <v>#N/A</v>
      </c>
    </row>
    <row r="18" spans="1:13" s="5" customFormat="1">
      <c r="A18" s="5">
        <f>IF(Report1!D30="",0,Report1!D30)</f>
        <v>0</v>
      </c>
      <c r="B18" s="5" t="str">
        <f>IF(Report1!E30="","#N/A",Report1!E30)</f>
        <v>#N/A</v>
      </c>
      <c r="C18" s="5" t="str">
        <f>IF(Report1!F30="","#N/A",Report1!F30)</f>
        <v>#N/A</v>
      </c>
      <c r="D18" s="5" t="str">
        <f>IF(Report1!G30="","#N/A",Report1!G30)</f>
        <v>#N/A</v>
      </c>
      <c r="E18" s="7">
        <f>IF(Report1!H30="",DATE(1900,1,1),Report1!H30)</f>
        <v>1</v>
      </c>
      <c r="F18" s="5">
        <f>IF(Report1!I30="",0,Report1!I30)</f>
        <v>0</v>
      </c>
      <c r="G18" s="7">
        <f t="shared" si="0"/>
        <v>1</v>
      </c>
      <c r="H18" s="7">
        <f t="shared" si="0"/>
        <v>1</v>
      </c>
      <c r="I18" s="5">
        <v>0</v>
      </c>
      <c r="J18" s="7">
        <f t="shared" si="1"/>
        <v>1</v>
      </c>
      <c r="K18" s="7">
        <f t="shared" si="1"/>
        <v>1</v>
      </c>
      <c r="L18" s="5">
        <v>0</v>
      </c>
      <c r="M18" s="5" t="str">
        <f>IF(Report1!J30="","#N/A",Report1!J30)</f>
        <v>#N/A</v>
      </c>
    </row>
    <row r="19" spans="1:13" s="5" customFormat="1">
      <c r="A19" s="5">
        <f>IF(Report1!D31="",0,Report1!D31)</f>
        <v>0</v>
      </c>
      <c r="B19" s="5" t="str">
        <f>IF(Report1!E31="","#N/A",Report1!E31)</f>
        <v>#N/A</v>
      </c>
      <c r="C19" s="5" t="str">
        <f>IF(Report1!F31="","#N/A",Report1!F31)</f>
        <v>#N/A</v>
      </c>
      <c r="D19" s="5" t="str">
        <f>IF(Report1!G31="","#N/A",Report1!G31)</f>
        <v>#N/A</v>
      </c>
      <c r="E19" s="7">
        <f>IF(Report1!H31="",DATE(1900,1,1),Report1!H31)</f>
        <v>1</v>
      </c>
      <c r="F19" s="5">
        <f>IF(Report1!I31="",0,Report1!I31)</f>
        <v>0</v>
      </c>
      <c r="G19" s="7">
        <f t="shared" si="0"/>
        <v>1</v>
      </c>
      <c r="H19" s="7">
        <f t="shared" si="0"/>
        <v>1</v>
      </c>
      <c r="I19" s="5">
        <v>0</v>
      </c>
      <c r="J19" s="7">
        <f t="shared" si="1"/>
        <v>1</v>
      </c>
      <c r="K19" s="7">
        <f t="shared" si="1"/>
        <v>1</v>
      </c>
      <c r="L19" s="5">
        <v>0</v>
      </c>
      <c r="M19" s="5" t="str">
        <f>IF(Report1!J31="","#N/A",Report1!J31)</f>
        <v>#N/A</v>
      </c>
    </row>
    <row r="20" spans="1:13" s="5" customFormat="1">
      <c r="A20" s="5">
        <f>IF(Report1!D32="",0,Report1!D32)</f>
        <v>0</v>
      </c>
      <c r="B20" s="5" t="str">
        <f>IF(Report1!E32="","#N/A",Report1!E32)</f>
        <v>#N/A</v>
      </c>
      <c r="C20" s="5" t="str">
        <f>IF(Report1!F32="","#N/A",Report1!F32)</f>
        <v>#N/A</v>
      </c>
      <c r="D20" s="5" t="str">
        <f>IF(Report1!G32="","#N/A",Report1!G32)</f>
        <v>#N/A</v>
      </c>
      <c r="E20" s="7">
        <f>IF(Report1!H32="",DATE(1900,1,1),Report1!H32)</f>
        <v>1</v>
      </c>
      <c r="F20" s="5">
        <f>IF(Report1!I32="",0,Report1!I32)</f>
        <v>0</v>
      </c>
      <c r="G20" s="7">
        <f t="shared" si="0"/>
        <v>1</v>
      </c>
      <c r="H20" s="7">
        <f t="shared" si="0"/>
        <v>1</v>
      </c>
      <c r="I20" s="5">
        <v>0</v>
      </c>
      <c r="J20" s="7">
        <f t="shared" si="1"/>
        <v>1</v>
      </c>
      <c r="K20" s="7">
        <f t="shared" si="1"/>
        <v>1</v>
      </c>
      <c r="L20" s="5">
        <v>0</v>
      </c>
      <c r="M20" s="5" t="str">
        <f>IF(Report1!J32="","#N/A",Report1!J32)</f>
        <v>#N/A</v>
      </c>
    </row>
    <row r="21" spans="1:13" s="5" customFormat="1">
      <c r="A21" s="5">
        <f>IF(Report1!D33="",0,Report1!D33)</f>
        <v>0</v>
      </c>
      <c r="B21" s="5" t="str">
        <f>IF(Report1!E33="","#N/A",Report1!E33)</f>
        <v>#N/A</v>
      </c>
      <c r="C21" s="5" t="str">
        <f>IF(Report1!F33="","#N/A",Report1!F33)</f>
        <v>#N/A</v>
      </c>
      <c r="D21" s="5" t="str">
        <f>IF(Report1!G33="","#N/A",Report1!G33)</f>
        <v>#N/A</v>
      </c>
      <c r="E21" s="7">
        <f>IF(Report1!H33="",DATE(1900,1,1),Report1!H33)</f>
        <v>1</v>
      </c>
      <c r="F21" s="5">
        <f>IF(Report1!I33="",0,Report1!I33)</f>
        <v>0</v>
      </c>
      <c r="G21" s="7">
        <f t="shared" si="0"/>
        <v>1</v>
      </c>
      <c r="H21" s="7">
        <f t="shared" si="0"/>
        <v>1</v>
      </c>
      <c r="I21" s="5">
        <v>0</v>
      </c>
      <c r="J21" s="7">
        <f t="shared" si="1"/>
        <v>1</v>
      </c>
      <c r="K21" s="7">
        <f t="shared" si="1"/>
        <v>1</v>
      </c>
      <c r="L21" s="5">
        <v>0</v>
      </c>
      <c r="M21" s="5" t="str">
        <f>IF(Report1!J33="","#N/A",Report1!J33)</f>
        <v>#N/A</v>
      </c>
    </row>
    <row r="22" spans="1:13" s="5" customFormat="1">
      <c r="A22" s="5">
        <f>IF(Report1!D34="",0,Report1!D34)</f>
        <v>0</v>
      </c>
      <c r="B22" s="5" t="str">
        <f>IF(Report1!E34="","#N/A",Report1!E34)</f>
        <v>#N/A</v>
      </c>
      <c r="C22" s="5" t="str">
        <f>IF(Report1!F34="","#N/A",Report1!F34)</f>
        <v>#N/A</v>
      </c>
      <c r="D22" s="5" t="str">
        <f>IF(Report1!G34="","#N/A",Report1!G34)</f>
        <v>#N/A</v>
      </c>
      <c r="E22" s="7">
        <f>IF(Report1!H34="",DATE(1900,1,1),Report1!H34)</f>
        <v>1</v>
      </c>
      <c r="F22" s="5">
        <f>IF(Report1!I34="",0,Report1!I34)</f>
        <v>0</v>
      </c>
      <c r="G22" s="7">
        <f t="shared" si="0"/>
        <v>1</v>
      </c>
      <c r="H22" s="7">
        <f t="shared" si="0"/>
        <v>1</v>
      </c>
      <c r="I22" s="5">
        <v>0</v>
      </c>
      <c r="J22" s="7">
        <f t="shared" si="1"/>
        <v>1</v>
      </c>
      <c r="K22" s="7">
        <f t="shared" si="1"/>
        <v>1</v>
      </c>
      <c r="L22" s="5">
        <v>0</v>
      </c>
      <c r="M22" s="5" t="str">
        <f>IF(Report1!J34="","#N/A",Report1!J34)</f>
        <v>#N/A</v>
      </c>
    </row>
    <row r="23" spans="1:13" s="5" customFormat="1">
      <c r="A23" s="5">
        <f>IF(Report1!D35="",0,Report1!D35)</f>
        <v>0</v>
      </c>
      <c r="B23" s="5" t="str">
        <f>IF(Report1!E35="","#N/A",Report1!E35)</f>
        <v>#N/A</v>
      </c>
      <c r="C23" s="5" t="str">
        <f>IF(Report1!F35="","#N/A",Report1!F35)</f>
        <v>#N/A</v>
      </c>
      <c r="D23" s="5" t="str">
        <f>IF(Report1!G35="","#N/A",Report1!G35)</f>
        <v>#N/A</v>
      </c>
      <c r="E23" s="7">
        <f>IF(Report1!H35="",DATE(1900,1,1),Report1!H35)</f>
        <v>1</v>
      </c>
      <c r="F23" s="5">
        <f>IF(Report1!I35="",0,Report1!I35)</f>
        <v>0</v>
      </c>
      <c r="G23" s="7">
        <f t="shared" si="0"/>
        <v>1</v>
      </c>
      <c r="H23" s="7">
        <f t="shared" si="0"/>
        <v>1</v>
      </c>
      <c r="I23" s="5">
        <v>0</v>
      </c>
      <c r="J23" s="7">
        <f t="shared" si="1"/>
        <v>1</v>
      </c>
      <c r="K23" s="7">
        <f t="shared" si="1"/>
        <v>1</v>
      </c>
      <c r="L23" s="5">
        <v>0</v>
      </c>
      <c r="M23" s="5" t="str">
        <f>IF(Report1!J35="","#N/A",Report1!J35)</f>
        <v>#N/A</v>
      </c>
    </row>
    <row r="24" spans="1:13" s="5" customFormat="1">
      <c r="A24" s="5">
        <f>IF(Report1!D36="",0,Report1!D36)</f>
        <v>0</v>
      </c>
      <c r="B24" s="5" t="str">
        <f>IF(Report1!E36="","#N/A",Report1!E36)</f>
        <v>#N/A</v>
      </c>
      <c r="C24" s="5" t="str">
        <f>IF(Report1!F36="","#N/A",Report1!F36)</f>
        <v>#N/A</v>
      </c>
      <c r="D24" s="5" t="str">
        <f>IF(Report1!G36="","#N/A",Report1!G36)</f>
        <v>#N/A</v>
      </c>
      <c r="E24" s="7">
        <f>IF(Report1!H36="",DATE(1900,1,1),Report1!H36)</f>
        <v>1</v>
      </c>
      <c r="F24" s="5">
        <f>IF(Report1!I36="",0,Report1!I36)</f>
        <v>0</v>
      </c>
      <c r="G24" s="7">
        <f t="shared" si="0"/>
        <v>1</v>
      </c>
      <c r="H24" s="7">
        <f t="shared" si="0"/>
        <v>1</v>
      </c>
      <c r="I24" s="5">
        <v>0</v>
      </c>
      <c r="J24" s="7">
        <f t="shared" si="1"/>
        <v>1</v>
      </c>
      <c r="K24" s="7">
        <f t="shared" si="1"/>
        <v>1</v>
      </c>
      <c r="L24" s="5">
        <v>0</v>
      </c>
      <c r="M24" s="5" t="str">
        <f>IF(Report1!J36="","#N/A",Report1!J36)</f>
        <v>#N/A</v>
      </c>
    </row>
    <row r="25" spans="1:13" s="5" customFormat="1">
      <c r="A25" s="5">
        <f>IF(Report1!D37="",0,Report1!D37)</f>
        <v>0</v>
      </c>
      <c r="B25" s="5" t="str">
        <f>IF(Report1!E37="","#N/A",Report1!E37)</f>
        <v>#N/A</v>
      </c>
      <c r="C25" s="5" t="str">
        <f>IF(Report1!F37="","#N/A",Report1!F37)</f>
        <v>#N/A</v>
      </c>
      <c r="D25" s="5" t="str">
        <f>IF(Report1!G37="","#N/A",Report1!G37)</f>
        <v>#N/A</v>
      </c>
      <c r="E25" s="7">
        <f>IF(Report1!H37="",DATE(1900,1,1),Report1!H37)</f>
        <v>1</v>
      </c>
      <c r="F25" s="5">
        <f>IF(Report1!I37="",0,Report1!I37)</f>
        <v>0</v>
      </c>
      <c r="G25" s="7">
        <f t="shared" si="0"/>
        <v>1</v>
      </c>
      <c r="H25" s="7">
        <f t="shared" si="0"/>
        <v>1</v>
      </c>
      <c r="I25" s="5">
        <v>0</v>
      </c>
      <c r="J25" s="7">
        <f t="shared" si="1"/>
        <v>1</v>
      </c>
      <c r="K25" s="7">
        <f t="shared" si="1"/>
        <v>1</v>
      </c>
      <c r="L25" s="5">
        <v>0</v>
      </c>
      <c r="M25" s="5" t="str">
        <f>IF(Report1!J37="","#N/A",Report1!J37)</f>
        <v>#N/A</v>
      </c>
    </row>
    <row r="26" spans="1:13" s="5" customFormat="1">
      <c r="A26" s="5">
        <f>IF(Report1!D38="",0,Report1!D38)</f>
        <v>0</v>
      </c>
      <c r="B26" s="5" t="str">
        <f>IF(Report1!E38="","#N/A",Report1!E38)</f>
        <v>#N/A</v>
      </c>
      <c r="C26" s="5" t="str">
        <f>IF(Report1!F38="","#N/A",Report1!F38)</f>
        <v>#N/A</v>
      </c>
      <c r="D26" s="5" t="str">
        <f>IF(Report1!G38="","#N/A",Report1!G38)</f>
        <v>#N/A</v>
      </c>
      <c r="E26" s="7">
        <f>IF(Report1!H38="",DATE(1900,1,1),Report1!H38)</f>
        <v>1</v>
      </c>
      <c r="F26" s="5">
        <f>IF(Report1!I38="",0,Report1!I38)</f>
        <v>0</v>
      </c>
      <c r="G26" s="7">
        <f t="shared" si="0"/>
        <v>1</v>
      </c>
      <c r="H26" s="7">
        <f t="shared" si="0"/>
        <v>1</v>
      </c>
      <c r="I26" s="5">
        <v>0</v>
      </c>
      <c r="J26" s="7">
        <f t="shared" si="1"/>
        <v>1</v>
      </c>
      <c r="K26" s="7">
        <f t="shared" si="1"/>
        <v>1</v>
      </c>
      <c r="L26" s="5">
        <v>0</v>
      </c>
      <c r="M26" s="5" t="str">
        <f>IF(Report1!J38="","#N/A",Report1!J38)</f>
        <v>#N/A</v>
      </c>
    </row>
    <row r="27" spans="1:13" s="5" customFormat="1">
      <c r="A27" s="5">
        <f>IF(Report1!D39="",0,Report1!D39)</f>
        <v>0</v>
      </c>
      <c r="B27" s="5" t="str">
        <f>IF(Report1!E39="","#N/A",Report1!E39)</f>
        <v>#N/A</v>
      </c>
      <c r="C27" s="5" t="str">
        <f>IF(Report1!F39="","#N/A",Report1!F39)</f>
        <v>#N/A</v>
      </c>
      <c r="D27" s="5" t="str">
        <f>IF(Report1!G39="","#N/A",Report1!G39)</f>
        <v>#N/A</v>
      </c>
      <c r="E27" s="7">
        <f>IF(Report1!H39="",DATE(1900,1,1),Report1!H39)</f>
        <v>1</v>
      </c>
      <c r="F27" s="5">
        <f>IF(Report1!I39="",0,Report1!I39)</f>
        <v>0</v>
      </c>
      <c r="G27" s="7">
        <f t="shared" si="0"/>
        <v>1</v>
      </c>
      <c r="H27" s="7">
        <f t="shared" si="0"/>
        <v>1</v>
      </c>
      <c r="I27" s="5">
        <v>0</v>
      </c>
      <c r="J27" s="7">
        <f t="shared" si="1"/>
        <v>1</v>
      </c>
      <c r="K27" s="7">
        <f t="shared" si="1"/>
        <v>1</v>
      </c>
      <c r="L27" s="5">
        <v>0</v>
      </c>
      <c r="M27" s="5" t="str">
        <f>IF(Report1!J39="","#N/A",Report1!J39)</f>
        <v>#N/A</v>
      </c>
    </row>
    <row r="28" spans="1:13" s="5" customFormat="1">
      <c r="A28" s="5">
        <f>IF(Report1!D40="",0,Report1!D40)</f>
        <v>0</v>
      </c>
      <c r="B28" s="5" t="str">
        <f>IF(Report1!E40="","#N/A",Report1!E40)</f>
        <v>#N/A</v>
      </c>
      <c r="C28" s="5" t="str">
        <f>IF(Report1!F40="","#N/A",Report1!F40)</f>
        <v>#N/A</v>
      </c>
      <c r="D28" s="5" t="str">
        <f>IF(Report1!G40="","#N/A",Report1!G40)</f>
        <v>#N/A</v>
      </c>
      <c r="E28" s="7">
        <f>IF(Report1!H40="",DATE(1900,1,1),Report1!H40)</f>
        <v>1</v>
      </c>
      <c r="F28" s="5">
        <f>IF(Report1!I40="",0,Report1!I40)</f>
        <v>0</v>
      </c>
      <c r="G28" s="7">
        <f t="shared" si="0"/>
        <v>1</v>
      </c>
      <c r="H28" s="7">
        <f t="shared" si="0"/>
        <v>1</v>
      </c>
      <c r="I28" s="5">
        <v>0</v>
      </c>
      <c r="J28" s="7">
        <f t="shared" si="1"/>
        <v>1</v>
      </c>
      <c r="K28" s="7">
        <f t="shared" si="1"/>
        <v>1</v>
      </c>
      <c r="L28" s="5">
        <v>0</v>
      </c>
      <c r="M28" s="5" t="str">
        <f>IF(Report1!J40="","#N/A",Report1!J40)</f>
        <v>#N/A</v>
      </c>
    </row>
    <row r="29" spans="1:13" s="5" customFormat="1">
      <c r="A29" s="5">
        <f>IF(Report1!D41="",0,Report1!D41)</f>
        <v>0</v>
      </c>
      <c r="B29" s="5" t="str">
        <f>IF(Report1!E41="","#N/A",Report1!E41)</f>
        <v>#N/A</v>
      </c>
      <c r="C29" s="5" t="str">
        <f>IF(Report1!F41="","#N/A",Report1!F41)</f>
        <v>#N/A</v>
      </c>
      <c r="D29" s="5" t="str">
        <f>IF(Report1!G41="","#N/A",Report1!G41)</f>
        <v>#N/A</v>
      </c>
      <c r="E29" s="7">
        <f>IF(Report1!H41="",DATE(1900,1,1),Report1!H41)</f>
        <v>1</v>
      </c>
      <c r="F29" s="5">
        <f>IF(Report1!I41="",0,Report1!I41)</f>
        <v>0</v>
      </c>
      <c r="G29" s="7">
        <f t="shared" si="0"/>
        <v>1</v>
      </c>
      <c r="H29" s="7">
        <f t="shared" si="0"/>
        <v>1</v>
      </c>
      <c r="I29" s="5">
        <v>0</v>
      </c>
      <c r="J29" s="7">
        <f t="shared" si="1"/>
        <v>1</v>
      </c>
      <c r="K29" s="7">
        <f t="shared" si="1"/>
        <v>1</v>
      </c>
      <c r="L29" s="5">
        <v>0</v>
      </c>
      <c r="M29" s="5" t="str">
        <f>IF(Report1!J41="","#N/A",Report1!J41)</f>
        <v>#N/A</v>
      </c>
    </row>
    <row r="30" spans="1:13" s="5" customFormat="1">
      <c r="A30" s="5">
        <f>IF(Report1!D42="",0,Report1!D42)</f>
        <v>0</v>
      </c>
      <c r="B30" s="5" t="str">
        <f>IF(Report1!E42="","#N/A",Report1!E42)</f>
        <v>#N/A</v>
      </c>
      <c r="C30" s="5" t="str">
        <f>IF(Report1!F42="","#N/A",Report1!F42)</f>
        <v>#N/A</v>
      </c>
      <c r="D30" s="5" t="str">
        <f>IF(Report1!G42="","#N/A",Report1!G42)</f>
        <v>#N/A</v>
      </c>
      <c r="E30" s="7">
        <f>IF(Report1!H42="",DATE(1900,1,1),Report1!H42)</f>
        <v>1</v>
      </c>
      <c r="F30" s="5">
        <f>IF(Report1!I42="",0,Report1!I42)</f>
        <v>0</v>
      </c>
      <c r="G30" s="7">
        <f t="shared" si="0"/>
        <v>1</v>
      </c>
      <c r="H30" s="7">
        <f t="shared" si="0"/>
        <v>1</v>
      </c>
      <c r="I30" s="5">
        <v>0</v>
      </c>
      <c r="J30" s="7">
        <f t="shared" si="1"/>
        <v>1</v>
      </c>
      <c r="K30" s="7">
        <f t="shared" si="1"/>
        <v>1</v>
      </c>
      <c r="L30" s="5">
        <v>0</v>
      </c>
      <c r="M30" s="5" t="str">
        <f>IF(Report1!J42="","#N/A",Report1!J42)</f>
        <v>#N/A</v>
      </c>
    </row>
    <row r="31" spans="1:13" s="5" customFormat="1">
      <c r="A31" s="5">
        <f>IF(Report1!D43="",0,Report1!D43)</f>
        <v>0</v>
      </c>
      <c r="B31" s="5" t="str">
        <f>IF(Report1!E43="","#N/A",Report1!E43)</f>
        <v>#N/A</v>
      </c>
      <c r="C31" s="5" t="str">
        <f>IF(Report1!F43="","#N/A",Report1!F43)</f>
        <v>#N/A</v>
      </c>
      <c r="D31" s="5" t="str">
        <f>IF(Report1!G43="","#N/A",Report1!G43)</f>
        <v>#N/A</v>
      </c>
      <c r="E31" s="7">
        <f>IF(Report1!H43="",DATE(1900,1,1),Report1!H43)</f>
        <v>1</v>
      </c>
      <c r="F31" s="5">
        <f>IF(Report1!I43="",0,Report1!I43)</f>
        <v>0</v>
      </c>
      <c r="G31" s="7">
        <f t="shared" si="0"/>
        <v>1</v>
      </c>
      <c r="H31" s="7">
        <f t="shared" si="0"/>
        <v>1</v>
      </c>
      <c r="I31" s="5">
        <v>0</v>
      </c>
      <c r="J31" s="7">
        <f t="shared" si="1"/>
        <v>1</v>
      </c>
      <c r="K31" s="7">
        <f t="shared" si="1"/>
        <v>1</v>
      </c>
      <c r="L31" s="5">
        <v>0</v>
      </c>
      <c r="M31" s="5" t="str">
        <f>IF(Report1!J43="","#N/A",Report1!J43)</f>
        <v>#N/A</v>
      </c>
    </row>
    <row r="32" spans="1:13" s="5" customFormat="1">
      <c r="A32" s="5">
        <f>IF(Report1!D44="",0,Report1!D44)</f>
        <v>0</v>
      </c>
      <c r="B32" s="5" t="str">
        <f>IF(Report1!E44="","#N/A",Report1!E44)</f>
        <v>#N/A</v>
      </c>
      <c r="C32" s="5" t="str">
        <f>IF(Report1!F44="","#N/A",Report1!F44)</f>
        <v>#N/A</v>
      </c>
      <c r="D32" s="5" t="str">
        <f>IF(Report1!G44="","#N/A",Report1!G44)</f>
        <v>#N/A</v>
      </c>
      <c r="E32" s="7">
        <f>IF(Report1!H44="",DATE(1900,1,1),Report1!H44)</f>
        <v>1</v>
      </c>
      <c r="F32" s="5">
        <f>IF(Report1!I44="",0,Report1!I44)</f>
        <v>0</v>
      </c>
      <c r="G32" s="7">
        <f t="shared" si="0"/>
        <v>1</v>
      </c>
      <c r="H32" s="7">
        <f t="shared" si="0"/>
        <v>1</v>
      </c>
      <c r="I32" s="5">
        <v>0</v>
      </c>
      <c r="J32" s="7">
        <f t="shared" si="1"/>
        <v>1</v>
      </c>
      <c r="K32" s="7">
        <f t="shared" si="1"/>
        <v>1</v>
      </c>
      <c r="L32" s="5">
        <v>0</v>
      </c>
      <c r="M32" s="5" t="str">
        <f>IF(Report1!J44="","#N/A",Report1!J44)</f>
        <v>#N/A</v>
      </c>
    </row>
    <row r="33" spans="1:13" s="5" customFormat="1">
      <c r="A33" s="5">
        <f>IF(Report1!D45="",0,Report1!D45)</f>
        <v>0</v>
      </c>
      <c r="B33" s="5" t="str">
        <f>IF(Report1!E45="","#N/A",Report1!E45)</f>
        <v>#N/A</v>
      </c>
      <c r="C33" s="5" t="str">
        <f>IF(Report1!F45="","#N/A",Report1!F45)</f>
        <v>#N/A</v>
      </c>
      <c r="D33" s="5" t="str">
        <f>IF(Report1!G45="","#N/A",Report1!G45)</f>
        <v>#N/A</v>
      </c>
      <c r="E33" s="7">
        <f>IF(Report1!H45="",DATE(1900,1,1),Report1!H45)</f>
        <v>1</v>
      </c>
      <c r="F33" s="5">
        <f>IF(Report1!I45="",0,Report1!I45)</f>
        <v>0</v>
      </c>
      <c r="G33" s="7">
        <f t="shared" si="0"/>
        <v>1</v>
      </c>
      <c r="H33" s="7">
        <f t="shared" si="0"/>
        <v>1</v>
      </c>
      <c r="I33" s="5">
        <v>0</v>
      </c>
      <c r="J33" s="7">
        <f t="shared" si="1"/>
        <v>1</v>
      </c>
      <c r="K33" s="7">
        <f t="shared" si="1"/>
        <v>1</v>
      </c>
      <c r="L33" s="5">
        <v>0</v>
      </c>
      <c r="M33" s="5" t="str">
        <f>IF(Report1!J45="","#N/A",Report1!J45)</f>
        <v>#N/A</v>
      </c>
    </row>
    <row r="34" spans="1:13" s="5" customFormat="1">
      <c r="A34" s="5">
        <f>IF(Report1!D46="",0,Report1!D46)</f>
        <v>0</v>
      </c>
      <c r="B34" s="5" t="str">
        <f>IF(Report1!E46="","#N/A",Report1!E46)</f>
        <v>#N/A</v>
      </c>
      <c r="C34" s="5" t="str">
        <f>IF(Report1!F46="","#N/A",Report1!F46)</f>
        <v>#N/A</v>
      </c>
      <c r="D34" s="5" t="str">
        <f>IF(Report1!G46="","#N/A",Report1!G46)</f>
        <v>#N/A</v>
      </c>
      <c r="E34" s="7">
        <f>IF(Report1!H46="",DATE(1900,1,1),Report1!H46)</f>
        <v>1</v>
      </c>
      <c r="F34" s="5">
        <f>IF(Report1!I46="",0,Report1!I46)</f>
        <v>0</v>
      </c>
      <c r="G34" s="7">
        <f t="shared" si="0"/>
        <v>1</v>
      </c>
      <c r="H34" s="7">
        <f t="shared" si="0"/>
        <v>1</v>
      </c>
      <c r="I34" s="5">
        <v>0</v>
      </c>
      <c r="J34" s="7">
        <f t="shared" si="1"/>
        <v>1</v>
      </c>
      <c r="K34" s="7">
        <f t="shared" si="1"/>
        <v>1</v>
      </c>
      <c r="L34" s="5">
        <v>0</v>
      </c>
      <c r="M34" s="5" t="str">
        <f>IF(Report1!J46="","#N/A",Report1!J46)</f>
        <v>#N/A</v>
      </c>
    </row>
    <row r="35" spans="1:13" s="5" customFormat="1">
      <c r="A35" s="5">
        <f>IF(Report1!D47="",0,Report1!D47)</f>
        <v>0</v>
      </c>
      <c r="B35" s="5" t="str">
        <f>IF(Report1!E47="","#N/A",Report1!E47)</f>
        <v>#N/A</v>
      </c>
      <c r="C35" s="5" t="str">
        <f>IF(Report1!F47="","#N/A",Report1!F47)</f>
        <v>#N/A</v>
      </c>
      <c r="D35" s="5" t="str">
        <f>IF(Report1!G47="","#N/A",Report1!G47)</f>
        <v>#N/A</v>
      </c>
      <c r="E35" s="7">
        <f>IF(Report1!H47="",DATE(1900,1,1),Report1!H47)</f>
        <v>1</v>
      </c>
      <c r="F35" s="5">
        <f>IF(Report1!I47="",0,Report1!I47)</f>
        <v>0</v>
      </c>
      <c r="G35" s="7">
        <f t="shared" si="0"/>
        <v>1</v>
      </c>
      <c r="H35" s="7">
        <f t="shared" si="0"/>
        <v>1</v>
      </c>
      <c r="I35" s="5">
        <v>0</v>
      </c>
      <c r="J35" s="7">
        <f t="shared" si="1"/>
        <v>1</v>
      </c>
      <c r="K35" s="7">
        <f t="shared" si="1"/>
        <v>1</v>
      </c>
      <c r="L35" s="5">
        <v>0</v>
      </c>
      <c r="M35" s="5" t="str">
        <f>IF(Report1!J47="","#N/A",Report1!J47)</f>
        <v>#N/A</v>
      </c>
    </row>
    <row r="36" spans="1:13" s="5" customFormat="1">
      <c r="A36" s="5">
        <f>IF(Report1!D48="",0,Report1!D48)</f>
        <v>0</v>
      </c>
      <c r="B36" s="5" t="str">
        <f>IF(Report1!E48="","#N/A",Report1!E48)</f>
        <v>#N/A</v>
      </c>
      <c r="C36" s="5" t="str">
        <f>IF(Report1!F48="","#N/A",Report1!F48)</f>
        <v>#N/A</v>
      </c>
      <c r="D36" s="5" t="str">
        <f>IF(Report1!G48="","#N/A",Report1!G48)</f>
        <v>#N/A</v>
      </c>
      <c r="E36" s="7">
        <f>IF(Report1!H48="",DATE(1900,1,1),Report1!H48)</f>
        <v>1</v>
      </c>
      <c r="F36" s="5">
        <f>IF(Report1!I48="",0,Report1!I48)</f>
        <v>0</v>
      </c>
      <c r="G36" s="7">
        <f t="shared" si="0"/>
        <v>1</v>
      </c>
      <c r="H36" s="7">
        <f t="shared" si="0"/>
        <v>1</v>
      </c>
      <c r="I36" s="5">
        <v>0</v>
      </c>
      <c r="J36" s="7">
        <f t="shared" si="1"/>
        <v>1</v>
      </c>
      <c r="K36" s="7">
        <f t="shared" si="1"/>
        <v>1</v>
      </c>
      <c r="L36" s="5">
        <v>0</v>
      </c>
      <c r="M36" s="5" t="str">
        <f>IF(Report1!J48="","#N/A",Report1!J48)</f>
        <v>#N/A</v>
      </c>
    </row>
    <row r="37" spans="1:13" s="5" customFormat="1">
      <c r="A37" s="5">
        <f>IF(Report1!D49="",0,Report1!D49)</f>
        <v>0</v>
      </c>
      <c r="B37" s="5" t="str">
        <f>IF(Report1!E49="","#N/A",Report1!E49)</f>
        <v>#N/A</v>
      </c>
      <c r="C37" s="5" t="str">
        <f>IF(Report1!F49="","#N/A",Report1!F49)</f>
        <v>#N/A</v>
      </c>
      <c r="D37" s="5" t="str">
        <f>IF(Report1!G49="","#N/A",Report1!G49)</f>
        <v>#N/A</v>
      </c>
      <c r="E37" s="7">
        <f>IF(Report1!H49="",DATE(1900,1,1),Report1!H49)</f>
        <v>1</v>
      </c>
      <c r="F37" s="5">
        <f>IF(Report1!I49="",0,Report1!I49)</f>
        <v>0</v>
      </c>
      <c r="G37" s="7">
        <f t="shared" si="0"/>
        <v>1</v>
      </c>
      <c r="H37" s="7">
        <f t="shared" si="0"/>
        <v>1</v>
      </c>
      <c r="I37" s="5">
        <v>0</v>
      </c>
      <c r="J37" s="7">
        <f t="shared" si="1"/>
        <v>1</v>
      </c>
      <c r="K37" s="7">
        <f t="shared" si="1"/>
        <v>1</v>
      </c>
      <c r="L37" s="5">
        <v>0</v>
      </c>
      <c r="M37" s="5" t="str">
        <f>IF(Report1!J49="","#N/A",Report1!J49)</f>
        <v>#N/A</v>
      </c>
    </row>
    <row r="38" spans="1:13" s="5" customFormat="1">
      <c r="A38" s="5">
        <f>IF(Report1!D50="",0,Report1!D50)</f>
        <v>0</v>
      </c>
      <c r="B38" s="5" t="str">
        <f>IF(Report1!E50="","#N/A",Report1!E50)</f>
        <v>#N/A</v>
      </c>
      <c r="C38" s="5" t="str">
        <f>IF(Report1!F50="","#N/A",Report1!F50)</f>
        <v>#N/A</v>
      </c>
      <c r="D38" s="5" t="str">
        <f>IF(Report1!G50="","#N/A",Report1!G50)</f>
        <v>#N/A</v>
      </c>
      <c r="E38" s="7">
        <f>IF(Report1!H50="",DATE(1900,1,1),Report1!H50)</f>
        <v>1</v>
      </c>
      <c r="F38" s="5">
        <f>IF(Report1!I50="",0,Report1!I50)</f>
        <v>0</v>
      </c>
      <c r="G38" s="7">
        <f t="shared" si="0"/>
        <v>1</v>
      </c>
      <c r="H38" s="7">
        <f t="shared" si="0"/>
        <v>1</v>
      </c>
      <c r="I38" s="5">
        <v>0</v>
      </c>
      <c r="J38" s="7">
        <f t="shared" si="1"/>
        <v>1</v>
      </c>
      <c r="K38" s="7">
        <f t="shared" si="1"/>
        <v>1</v>
      </c>
      <c r="L38" s="5">
        <v>0</v>
      </c>
      <c r="M38" s="5" t="str">
        <f>IF(Report1!J50="","#N/A",Report1!J50)</f>
        <v>#N/A</v>
      </c>
    </row>
    <row r="39" spans="1:13" s="5" customFormat="1">
      <c r="A39" s="5">
        <f>IF(Report1!D51="",0,Report1!D51)</f>
        <v>0</v>
      </c>
      <c r="B39" s="5" t="str">
        <f>IF(Report1!E51="","#N/A",Report1!E51)</f>
        <v>#N/A</v>
      </c>
      <c r="C39" s="5" t="str">
        <f>IF(Report1!F51="","#N/A",Report1!F51)</f>
        <v>#N/A</v>
      </c>
      <c r="D39" s="5" t="str">
        <f>IF(Report1!G51="","#N/A",Report1!G51)</f>
        <v>#N/A</v>
      </c>
      <c r="E39" s="7">
        <f>IF(Report1!H51="",DATE(1900,1,1),Report1!H51)</f>
        <v>1</v>
      </c>
      <c r="F39" s="5">
        <f>IF(Report1!I51="",0,Report1!I51)</f>
        <v>0</v>
      </c>
      <c r="G39" s="7">
        <f t="shared" si="0"/>
        <v>1</v>
      </c>
      <c r="H39" s="7">
        <f t="shared" si="0"/>
        <v>1</v>
      </c>
      <c r="I39" s="5">
        <v>0</v>
      </c>
      <c r="J39" s="7">
        <f t="shared" si="1"/>
        <v>1</v>
      </c>
      <c r="K39" s="7">
        <f t="shared" si="1"/>
        <v>1</v>
      </c>
      <c r="L39" s="5">
        <v>0</v>
      </c>
      <c r="M39" s="5" t="str">
        <f>IF(Report1!J51="","#N/A",Report1!J51)</f>
        <v>#N/A</v>
      </c>
    </row>
    <row r="40" spans="1:13" s="5" customFormat="1">
      <c r="A40" s="5">
        <f>IF(Report1!D52="",0,Report1!D52)</f>
        <v>0</v>
      </c>
      <c r="B40" s="5" t="str">
        <f>IF(Report1!E52="","#N/A",Report1!E52)</f>
        <v>#N/A</v>
      </c>
      <c r="C40" s="5" t="str">
        <f>IF(Report1!F52="","#N/A",Report1!F52)</f>
        <v>#N/A</v>
      </c>
      <c r="D40" s="5" t="str">
        <f>IF(Report1!G52="","#N/A",Report1!G52)</f>
        <v>#N/A</v>
      </c>
      <c r="E40" s="7">
        <f>IF(Report1!H52="",DATE(1900,1,1),Report1!H52)</f>
        <v>1</v>
      </c>
      <c r="F40" s="5">
        <f>IF(Report1!I52="",0,Report1!I52)</f>
        <v>0</v>
      </c>
      <c r="G40" s="7">
        <f t="shared" si="0"/>
        <v>1</v>
      </c>
      <c r="H40" s="7">
        <f t="shared" si="0"/>
        <v>1</v>
      </c>
      <c r="I40" s="5">
        <v>0</v>
      </c>
      <c r="J40" s="7">
        <f t="shared" si="1"/>
        <v>1</v>
      </c>
      <c r="K40" s="7">
        <f t="shared" si="1"/>
        <v>1</v>
      </c>
      <c r="L40" s="5">
        <v>0</v>
      </c>
      <c r="M40" s="5" t="str">
        <f>IF(Report1!J52="","#N/A",Report1!J52)</f>
        <v>#N/A</v>
      </c>
    </row>
    <row r="41" spans="1:13" s="5" customFormat="1">
      <c r="A41" s="5">
        <f>IF(Report1!D53="",0,Report1!D53)</f>
        <v>0</v>
      </c>
      <c r="B41" s="5" t="str">
        <f>IF(Report1!E53="","#N/A",Report1!E53)</f>
        <v>#N/A</v>
      </c>
      <c r="C41" s="5" t="str">
        <f>IF(Report1!F53="","#N/A",Report1!F53)</f>
        <v>#N/A</v>
      </c>
      <c r="D41" s="5" t="str">
        <f>IF(Report1!G53="","#N/A",Report1!G53)</f>
        <v>#N/A</v>
      </c>
      <c r="E41" s="7">
        <f>IF(Report1!H53="",DATE(1900,1,1),Report1!H53)</f>
        <v>1</v>
      </c>
      <c r="F41" s="5">
        <f>IF(Report1!I53="",0,Report1!I53)</f>
        <v>0</v>
      </c>
      <c r="G41" s="7">
        <f t="shared" si="0"/>
        <v>1</v>
      </c>
      <c r="H41" s="7">
        <f t="shared" si="0"/>
        <v>1</v>
      </c>
      <c r="I41" s="5">
        <v>0</v>
      </c>
      <c r="J41" s="7">
        <f t="shared" si="1"/>
        <v>1</v>
      </c>
      <c r="K41" s="7">
        <f t="shared" si="1"/>
        <v>1</v>
      </c>
      <c r="L41" s="5">
        <v>0</v>
      </c>
      <c r="M41" s="5" t="str">
        <f>IF(Report1!J53="","#N/A",Report1!J53)</f>
        <v>#N/A</v>
      </c>
    </row>
    <row r="42" spans="1:13" s="5" customFormat="1">
      <c r="A42" s="5">
        <f>IF(Report1!D54="",0,Report1!D54)</f>
        <v>0</v>
      </c>
      <c r="B42" s="5" t="str">
        <f>IF(Report1!E54="","#N/A",Report1!E54)</f>
        <v>#N/A</v>
      </c>
      <c r="C42" s="5" t="str">
        <f>IF(Report1!F54="","#N/A",Report1!F54)</f>
        <v>#N/A</v>
      </c>
      <c r="D42" s="5" t="str">
        <f>IF(Report1!G54="","#N/A",Report1!G54)</f>
        <v>#N/A</v>
      </c>
      <c r="E42" s="7">
        <f>IF(Report1!H54="",DATE(1900,1,1),Report1!H54)</f>
        <v>1</v>
      </c>
      <c r="F42" s="5">
        <f>IF(Report1!I54="",0,Report1!I54)</f>
        <v>0</v>
      </c>
      <c r="G42" s="7">
        <f t="shared" si="0"/>
        <v>1</v>
      </c>
      <c r="H42" s="7">
        <f t="shared" si="0"/>
        <v>1</v>
      </c>
      <c r="I42" s="5">
        <v>0</v>
      </c>
      <c r="J42" s="7">
        <f t="shared" si="1"/>
        <v>1</v>
      </c>
      <c r="K42" s="7">
        <f t="shared" si="1"/>
        <v>1</v>
      </c>
      <c r="L42" s="5">
        <v>0</v>
      </c>
      <c r="M42" s="5" t="str">
        <f>IF(Report1!J54="","#N/A",Report1!J54)</f>
        <v>#N/A</v>
      </c>
    </row>
    <row r="43" spans="1:13" s="5" customFormat="1">
      <c r="A43" s="5">
        <f>IF(Report1!D55="",0,Report1!D55)</f>
        <v>0</v>
      </c>
      <c r="B43" s="5" t="str">
        <f>IF(Report1!E55="","#N/A",Report1!E55)</f>
        <v>#N/A</v>
      </c>
      <c r="C43" s="5" t="str">
        <f>IF(Report1!F55="","#N/A",Report1!F55)</f>
        <v>#N/A</v>
      </c>
      <c r="D43" s="5" t="str">
        <f>IF(Report1!G55="","#N/A",Report1!G55)</f>
        <v>#N/A</v>
      </c>
      <c r="E43" s="7">
        <f>IF(Report1!H55="",DATE(1900,1,1),Report1!H55)</f>
        <v>1</v>
      </c>
      <c r="F43" s="5">
        <f>IF(Report1!I55="",0,Report1!I55)</f>
        <v>0</v>
      </c>
      <c r="G43" s="7">
        <f t="shared" si="0"/>
        <v>1</v>
      </c>
      <c r="H43" s="7">
        <f t="shared" si="0"/>
        <v>1</v>
      </c>
      <c r="I43" s="5">
        <v>0</v>
      </c>
      <c r="J43" s="7">
        <f t="shared" si="1"/>
        <v>1</v>
      </c>
      <c r="K43" s="7">
        <f t="shared" si="1"/>
        <v>1</v>
      </c>
      <c r="L43" s="5">
        <v>0</v>
      </c>
      <c r="M43" s="5" t="str">
        <f>IF(Report1!J55="","#N/A",Report1!J55)</f>
        <v>#N/A</v>
      </c>
    </row>
    <row r="44" spans="1:13" s="5" customFormat="1">
      <c r="A44" s="5">
        <f>IF(Report1!D56="",0,Report1!D56)</f>
        <v>0</v>
      </c>
      <c r="B44" s="5" t="str">
        <f>IF(Report1!E56="","#N/A",Report1!E56)</f>
        <v>#N/A</v>
      </c>
      <c r="C44" s="5" t="str">
        <f>IF(Report1!F56="","#N/A",Report1!F56)</f>
        <v>#N/A</v>
      </c>
      <c r="D44" s="5" t="str">
        <f>IF(Report1!G56="","#N/A",Report1!G56)</f>
        <v>#N/A</v>
      </c>
      <c r="E44" s="7">
        <f>IF(Report1!H56="",DATE(1900,1,1),Report1!H56)</f>
        <v>1</v>
      </c>
      <c r="F44" s="5">
        <f>IF(Report1!I56="",0,Report1!I56)</f>
        <v>0</v>
      </c>
      <c r="G44" s="7">
        <f t="shared" si="0"/>
        <v>1</v>
      </c>
      <c r="H44" s="7">
        <f t="shared" si="0"/>
        <v>1</v>
      </c>
      <c r="I44" s="5">
        <v>0</v>
      </c>
      <c r="J44" s="7">
        <f t="shared" si="1"/>
        <v>1</v>
      </c>
      <c r="K44" s="7">
        <f t="shared" si="1"/>
        <v>1</v>
      </c>
      <c r="L44" s="5">
        <v>0</v>
      </c>
      <c r="M44" s="5" t="str">
        <f>IF(Report1!J56="","#N/A",Report1!J56)</f>
        <v>#N/A</v>
      </c>
    </row>
    <row r="45" spans="1:13" s="5" customFormat="1">
      <c r="A45" s="5">
        <f>IF(Report1!D57="",0,Report1!D57)</f>
        <v>0</v>
      </c>
      <c r="B45" s="5" t="str">
        <f>IF(Report1!E57="","#N/A",Report1!E57)</f>
        <v>#N/A</v>
      </c>
      <c r="C45" s="5" t="str">
        <f>IF(Report1!F57="","#N/A",Report1!F57)</f>
        <v>#N/A</v>
      </c>
      <c r="D45" s="5" t="str">
        <f>IF(Report1!G57="","#N/A",Report1!G57)</f>
        <v>#N/A</v>
      </c>
      <c r="E45" s="7">
        <f>IF(Report1!H57="",DATE(1900,1,1),Report1!H57)</f>
        <v>1</v>
      </c>
      <c r="F45" s="5">
        <f>IF(Report1!I57="",0,Report1!I57)</f>
        <v>0</v>
      </c>
      <c r="G45" s="7">
        <f t="shared" si="0"/>
        <v>1</v>
      </c>
      <c r="H45" s="7">
        <f t="shared" si="0"/>
        <v>1</v>
      </c>
      <c r="I45" s="5">
        <v>0</v>
      </c>
      <c r="J45" s="7">
        <f t="shared" si="1"/>
        <v>1</v>
      </c>
      <c r="K45" s="7">
        <f t="shared" si="1"/>
        <v>1</v>
      </c>
      <c r="L45" s="5">
        <v>0</v>
      </c>
      <c r="M45" s="5" t="str">
        <f>IF(Report1!J57="","#N/A",Report1!J57)</f>
        <v>#N/A</v>
      </c>
    </row>
    <row r="46" spans="1:13" s="5" customFormat="1">
      <c r="A46" s="5">
        <f>IF(Report1!D58="",0,Report1!D58)</f>
        <v>0</v>
      </c>
      <c r="B46" s="5" t="str">
        <f>IF(Report1!E58="","#N/A",Report1!E58)</f>
        <v>#N/A</v>
      </c>
      <c r="C46" s="5" t="str">
        <f>IF(Report1!F58="","#N/A",Report1!F58)</f>
        <v>#N/A</v>
      </c>
      <c r="D46" s="5" t="str">
        <f>IF(Report1!G58="","#N/A",Report1!G58)</f>
        <v>#N/A</v>
      </c>
      <c r="E46" s="7">
        <f>IF(Report1!H58="",DATE(1900,1,1),Report1!H58)</f>
        <v>1</v>
      </c>
      <c r="F46" s="5">
        <f>IF(Report1!I58="",0,Report1!I58)</f>
        <v>0</v>
      </c>
      <c r="G46" s="7">
        <f t="shared" si="0"/>
        <v>1</v>
      </c>
      <c r="H46" s="7">
        <f t="shared" si="0"/>
        <v>1</v>
      </c>
      <c r="I46" s="5">
        <v>0</v>
      </c>
      <c r="J46" s="7">
        <f t="shared" si="1"/>
        <v>1</v>
      </c>
      <c r="K46" s="7">
        <f t="shared" si="1"/>
        <v>1</v>
      </c>
      <c r="L46" s="5">
        <v>0</v>
      </c>
      <c r="M46" s="5" t="str">
        <f>IF(Report1!J58="","#N/A",Report1!J58)</f>
        <v>#N/A</v>
      </c>
    </row>
    <row r="47" spans="1:13" s="5" customFormat="1">
      <c r="A47" s="5">
        <f>IF(Report1!D59="",0,Report1!D59)</f>
        <v>0</v>
      </c>
      <c r="B47" s="5" t="str">
        <f>IF(Report1!E59="","#N/A",Report1!E59)</f>
        <v>#N/A</v>
      </c>
      <c r="C47" s="5" t="str">
        <f>IF(Report1!F59="","#N/A",Report1!F59)</f>
        <v>#N/A</v>
      </c>
      <c r="D47" s="5" t="str">
        <f>IF(Report1!G59="","#N/A",Report1!G59)</f>
        <v>#N/A</v>
      </c>
      <c r="E47" s="7">
        <f>IF(Report1!H59="",DATE(1900,1,1),Report1!H59)</f>
        <v>1</v>
      </c>
      <c r="F47" s="5">
        <f>IF(Report1!I59="",0,Report1!I59)</f>
        <v>0</v>
      </c>
      <c r="G47" s="7">
        <f t="shared" si="0"/>
        <v>1</v>
      </c>
      <c r="H47" s="7">
        <f t="shared" si="0"/>
        <v>1</v>
      </c>
      <c r="I47" s="5">
        <v>0</v>
      </c>
      <c r="J47" s="7">
        <f t="shared" si="1"/>
        <v>1</v>
      </c>
      <c r="K47" s="7">
        <f t="shared" si="1"/>
        <v>1</v>
      </c>
      <c r="L47" s="5">
        <v>0</v>
      </c>
      <c r="M47" s="5" t="str">
        <f>IF(Report1!J59="","#N/A",Report1!J59)</f>
        <v>#N/A</v>
      </c>
    </row>
    <row r="48" spans="1:13" s="5" customFormat="1">
      <c r="A48" s="5">
        <f>IF(Report1!D60="",0,Report1!D60)</f>
        <v>0</v>
      </c>
      <c r="B48" s="5" t="str">
        <f>IF(Report1!E60="","#N/A",Report1!E60)</f>
        <v>#N/A</v>
      </c>
      <c r="C48" s="5" t="str">
        <f>IF(Report1!F60="","#N/A",Report1!F60)</f>
        <v>#N/A</v>
      </c>
      <c r="D48" s="5" t="str">
        <f>IF(Report1!G60="","#N/A",Report1!G60)</f>
        <v>#N/A</v>
      </c>
      <c r="E48" s="7">
        <f>IF(Report1!H60="",DATE(1900,1,1),Report1!H60)</f>
        <v>1</v>
      </c>
      <c r="F48" s="5">
        <f>IF(Report1!I60="",0,Report1!I60)</f>
        <v>0</v>
      </c>
      <c r="G48" s="7">
        <f t="shared" si="0"/>
        <v>1</v>
      </c>
      <c r="H48" s="7">
        <f t="shared" si="0"/>
        <v>1</v>
      </c>
      <c r="I48" s="5">
        <v>0</v>
      </c>
      <c r="J48" s="7">
        <f t="shared" si="1"/>
        <v>1</v>
      </c>
      <c r="K48" s="7">
        <f t="shared" si="1"/>
        <v>1</v>
      </c>
      <c r="L48" s="5">
        <v>0</v>
      </c>
      <c r="M48" s="5" t="str">
        <f>IF(Report1!J60="","#N/A",Report1!J60)</f>
        <v>#N/A</v>
      </c>
    </row>
    <row r="49" spans="1:13" s="5" customFormat="1">
      <c r="A49" s="5">
        <f>IF(Report1!D61="",0,Report1!D61)</f>
        <v>0</v>
      </c>
      <c r="B49" s="5" t="str">
        <f>IF(Report1!E61="","#N/A",Report1!E61)</f>
        <v>#N/A</v>
      </c>
      <c r="C49" s="5" t="str">
        <f>IF(Report1!F61="","#N/A",Report1!F61)</f>
        <v>#N/A</v>
      </c>
      <c r="D49" s="5" t="str">
        <f>IF(Report1!G61="","#N/A",Report1!G61)</f>
        <v>#N/A</v>
      </c>
      <c r="E49" s="7">
        <f>IF(Report1!H61="",DATE(1900,1,1),Report1!H61)</f>
        <v>1</v>
      </c>
      <c r="F49" s="5">
        <f>IF(Report1!I61="",0,Report1!I61)</f>
        <v>0</v>
      </c>
      <c r="G49" s="7">
        <f t="shared" si="0"/>
        <v>1</v>
      </c>
      <c r="H49" s="7">
        <f t="shared" si="0"/>
        <v>1</v>
      </c>
      <c r="I49" s="5">
        <v>0</v>
      </c>
      <c r="J49" s="7">
        <f t="shared" si="1"/>
        <v>1</v>
      </c>
      <c r="K49" s="7">
        <f t="shared" si="1"/>
        <v>1</v>
      </c>
      <c r="L49" s="5">
        <v>0</v>
      </c>
      <c r="M49" s="5" t="str">
        <f>IF(Report1!J61="","#N/A",Report1!J61)</f>
        <v>#N/A</v>
      </c>
    </row>
    <row r="50" spans="1:13" s="5" customFormat="1">
      <c r="A50" s="5">
        <f>IF(Report1!D62="",0,Report1!D62)</f>
        <v>0</v>
      </c>
      <c r="B50" s="5" t="str">
        <f>IF(Report1!E62="","#N/A",Report1!E62)</f>
        <v>#N/A</v>
      </c>
      <c r="C50" s="5" t="str">
        <f>IF(Report1!F62="","#N/A",Report1!F62)</f>
        <v>#N/A</v>
      </c>
      <c r="D50" s="5" t="str">
        <f>IF(Report1!G62="","#N/A",Report1!G62)</f>
        <v>#N/A</v>
      </c>
      <c r="E50" s="7">
        <f>IF(Report1!H62="",DATE(1900,1,1),Report1!H62)</f>
        <v>1</v>
      </c>
      <c r="F50" s="5">
        <f>IF(Report1!I62="",0,Report1!I62)</f>
        <v>0</v>
      </c>
      <c r="G50" s="7">
        <f t="shared" si="0"/>
        <v>1</v>
      </c>
      <c r="H50" s="7">
        <f t="shared" si="0"/>
        <v>1</v>
      </c>
      <c r="I50" s="5">
        <v>0</v>
      </c>
      <c r="J50" s="7">
        <f t="shared" si="1"/>
        <v>1</v>
      </c>
      <c r="K50" s="7">
        <f t="shared" si="1"/>
        <v>1</v>
      </c>
      <c r="L50" s="5">
        <v>0</v>
      </c>
      <c r="M50" s="5" t="str">
        <f>IF(Report1!J62="","#N/A",Report1!J62)</f>
        <v>#N/A</v>
      </c>
    </row>
    <row r="51" spans="1:13" s="5" customFormat="1">
      <c r="A51" s="5">
        <f>IF(Report1!D63="",0,Report1!D63)</f>
        <v>0</v>
      </c>
      <c r="B51" s="5" t="str">
        <f>IF(Report1!E63="","#N/A",Report1!E63)</f>
        <v>#N/A</v>
      </c>
      <c r="C51" s="5" t="str">
        <f>IF(Report1!F63="","#N/A",Report1!F63)</f>
        <v>#N/A</v>
      </c>
      <c r="D51" s="5" t="str">
        <f>IF(Report1!G63="","#N/A",Report1!G63)</f>
        <v>#N/A</v>
      </c>
      <c r="E51" s="7">
        <f>IF(Report1!H63="",DATE(1900,1,1),Report1!H63)</f>
        <v>1</v>
      </c>
      <c r="F51" s="5">
        <f>IF(Report1!I63="",0,Report1!I63)</f>
        <v>0</v>
      </c>
      <c r="G51" s="7">
        <f t="shared" si="0"/>
        <v>1</v>
      </c>
      <c r="H51" s="7">
        <f t="shared" si="0"/>
        <v>1</v>
      </c>
      <c r="I51" s="5">
        <v>0</v>
      </c>
      <c r="J51" s="7">
        <f t="shared" si="1"/>
        <v>1</v>
      </c>
      <c r="K51" s="7">
        <f t="shared" si="1"/>
        <v>1</v>
      </c>
      <c r="L51" s="5">
        <v>0</v>
      </c>
      <c r="M51" s="5" t="str">
        <f>IF(Report1!J63="","#N/A",Report1!J63)</f>
        <v>#N/A</v>
      </c>
    </row>
    <row r="52" spans="1:13" s="5" customFormat="1">
      <c r="A52" s="5">
        <f>IF(Report1!D64="",0,Report1!D64)</f>
        <v>0</v>
      </c>
      <c r="B52" s="5" t="str">
        <f>IF(Report1!E64="","#N/A",Report1!E64)</f>
        <v>#N/A</v>
      </c>
      <c r="C52" s="5" t="str">
        <f>IF(Report1!F64="","#N/A",Report1!F64)</f>
        <v>#N/A</v>
      </c>
      <c r="D52" s="5" t="str">
        <f>IF(Report1!G64="","#N/A",Report1!G64)</f>
        <v>#N/A</v>
      </c>
      <c r="E52" s="7">
        <f>IF(Report1!H64="",DATE(1900,1,1),Report1!H64)</f>
        <v>1</v>
      </c>
      <c r="F52" s="5">
        <f>IF(Report1!I64="",0,Report1!I64)</f>
        <v>0</v>
      </c>
      <c r="G52" s="7">
        <f t="shared" si="0"/>
        <v>1</v>
      </c>
      <c r="H52" s="7">
        <f t="shared" si="0"/>
        <v>1</v>
      </c>
      <c r="I52" s="5">
        <v>0</v>
      </c>
      <c r="J52" s="7">
        <f t="shared" si="1"/>
        <v>1</v>
      </c>
      <c r="K52" s="7">
        <f t="shared" si="1"/>
        <v>1</v>
      </c>
      <c r="L52" s="5">
        <v>0</v>
      </c>
      <c r="M52" s="5" t="str">
        <f>IF(Report1!J64="","#N/A",Report1!J64)</f>
        <v>#N/A</v>
      </c>
    </row>
    <row r="53" spans="1:13" s="5" customFormat="1">
      <c r="A53" s="5">
        <f>IF(Report1!D65="",0,Report1!D65)</f>
        <v>0</v>
      </c>
      <c r="B53" s="5" t="str">
        <f>IF(Report1!E65="","#N/A",Report1!E65)</f>
        <v>#N/A</v>
      </c>
      <c r="C53" s="5" t="str">
        <f>IF(Report1!F65="","#N/A",Report1!F65)</f>
        <v>#N/A</v>
      </c>
      <c r="D53" s="5" t="str">
        <f>IF(Report1!G65="","#N/A",Report1!G65)</f>
        <v>#N/A</v>
      </c>
      <c r="E53" s="7">
        <f>IF(Report1!H65="",DATE(1900,1,1),Report1!H65)</f>
        <v>1</v>
      </c>
      <c r="F53" s="5">
        <f>IF(Report1!I65="",0,Report1!I65)</f>
        <v>0</v>
      </c>
      <c r="G53" s="7">
        <f t="shared" si="0"/>
        <v>1</v>
      </c>
      <c r="H53" s="7">
        <f t="shared" si="0"/>
        <v>1</v>
      </c>
      <c r="I53" s="5">
        <v>0</v>
      </c>
      <c r="J53" s="7">
        <f t="shared" si="1"/>
        <v>1</v>
      </c>
      <c r="K53" s="7">
        <f t="shared" si="1"/>
        <v>1</v>
      </c>
      <c r="L53" s="5">
        <v>0</v>
      </c>
      <c r="M53" s="5" t="str">
        <f>IF(Report1!J65="","#N/A",Report1!J65)</f>
        <v>#N/A</v>
      </c>
    </row>
    <row r="54" spans="1:13" s="5" customFormat="1">
      <c r="A54" s="5">
        <f>IF(Report1!D66="",0,Report1!D66)</f>
        <v>0</v>
      </c>
      <c r="B54" s="5" t="str">
        <f>IF(Report1!E66="","#N/A",Report1!E66)</f>
        <v>#N/A</v>
      </c>
      <c r="C54" s="5" t="str">
        <f>IF(Report1!F66="","#N/A",Report1!F66)</f>
        <v>#N/A</v>
      </c>
      <c r="D54" s="5" t="str">
        <f>IF(Report1!G66="","#N/A",Report1!G66)</f>
        <v>#N/A</v>
      </c>
      <c r="E54" s="7">
        <f>IF(Report1!H66="",DATE(1900,1,1),Report1!H66)</f>
        <v>1</v>
      </c>
      <c r="F54" s="5">
        <f>IF(Report1!I66="",0,Report1!I66)</f>
        <v>0</v>
      </c>
      <c r="G54" s="7">
        <f t="shared" si="0"/>
        <v>1</v>
      </c>
      <c r="H54" s="7">
        <f t="shared" si="0"/>
        <v>1</v>
      </c>
      <c r="I54" s="5">
        <v>0</v>
      </c>
      <c r="J54" s="7">
        <f t="shared" si="1"/>
        <v>1</v>
      </c>
      <c r="K54" s="7">
        <f t="shared" si="1"/>
        <v>1</v>
      </c>
      <c r="L54" s="5">
        <v>0</v>
      </c>
      <c r="M54" s="5" t="str">
        <f>IF(Report1!J66="","#N/A",Report1!J66)</f>
        <v>#N/A</v>
      </c>
    </row>
    <row r="55" spans="1:13" s="5" customFormat="1">
      <c r="A55" s="5">
        <f>IF(Report1!D67="",0,Report1!D67)</f>
        <v>0</v>
      </c>
      <c r="B55" s="5" t="str">
        <f>IF(Report1!E67="","#N/A",Report1!E67)</f>
        <v>#N/A</v>
      </c>
      <c r="C55" s="5" t="str">
        <f>IF(Report1!F67="","#N/A",Report1!F67)</f>
        <v>#N/A</v>
      </c>
      <c r="D55" s="5" t="str">
        <f>IF(Report1!G67="","#N/A",Report1!G67)</f>
        <v>#N/A</v>
      </c>
      <c r="E55" s="7">
        <f>IF(Report1!H67="",DATE(1900,1,1),Report1!H67)</f>
        <v>1</v>
      </c>
      <c r="F55" s="5">
        <f>IF(Report1!I67="",0,Report1!I67)</f>
        <v>0</v>
      </c>
      <c r="G55" s="7">
        <f t="shared" si="0"/>
        <v>1</v>
      </c>
      <c r="H55" s="7">
        <f t="shared" si="0"/>
        <v>1</v>
      </c>
      <c r="I55" s="5">
        <v>0</v>
      </c>
      <c r="J55" s="7">
        <f t="shared" si="1"/>
        <v>1</v>
      </c>
      <c r="K55" s="7">
        <f t="shared" si="1"/>
        <v>1</v>
      </c>
      <c r="L55" s="5">
        <v>0</v>
      </c>
      <c r="M55" s="5" t="str">
        <f>IF(Report1!J67="","#N/A",Report1!J67)</f>
        <v>#N/A</v>
      </c>
    </row>
    <row r="56" spans="1:13" s="5" customFormat="1">
      <c r="A56" s="5">
        <f>IF(Report1!D68="",0,Report1!D68)</f>
        <v>0</v>
      </c>
      <c r="B56" s="5" t="str">
        <f>IF(Report1!E68="","#N/A",Report1!E68)</f>
        <v>#N/A</v>
      </c>
      <c r="C56" s="5" t="str">
        <f>IF(Report1!F68="","#N/A",Report1!F68)</f>
        <v>#N/A</v>
      </c>
      <c r="D56" s="5" t="str">
        <f>IF(Report1!G68="","#N/A",Report1!G68)</f>
        <v>#N/A</v>
      </c>
      <c r="E56" s="7">
        <f>IF(Report1!H68="",DATE(1900,1,1),Report1!H68)</f>
        <v>1</v>
      </c>
      <c r="F56" s="5">
        <f>IF(Report1!I68="",0,Report1!I68)</f>
        <v>0</v>
      </c>
      <c r="G56" s="7">
        <f t="shared" si="0"/>
        <v>1</v>
      </c>
      <c r="H56" s="7">
        <f t="shared" si="0"/>
        <v>1</v>
      </c>
      <c r="I56" s="5">
        <v>0</v>
      </c>
      <c r="J56" s="7">
        <f t="shared" si="1"/>
        <v>1</v>
      </c>
      <c r="K56" s="7">
        <f t="shared" si="1"/>
        <v>1</v>
      </c>
      <c r="L56" s="5">
        <v>0</v>
      </c>
      <c r="M56" s="5" t="str">
        <f>IF(Report1!J68="","#N/A",Report1!J68)</f>
        <v>#N/A</v>
      </c>
    </row>
    <row r="57" spans="1:13" s="5" customFormat="1">
      <c r="A57" s="5">
        <f>IF(Report1!D69="",0,Report1!D69)</f>
        <v>0</v>
      </c>
      <c r="B57" s="5" t="str">
        <f>IF(Report1!E69="","#N/A",Report1!E69)</f>
        <v>#N/A</v>
      </c>
      <c r="C57" s="5" t="str">
        <f>IF(Report1!F69="","#N/A",Report1!F69)</f>
        <v>#N/A</v>
      </c>
      <c r="D57" s="5" t="str">
        <f>IF(Report1!G69="","#N/A",Report1!G69)</f>
        <v>#N/A</v>
      </c>
      <c r="E57" s="7">
        <f>IF(Report1!H69="",DATE(1900,1,1),Report1!H69)</f>
        <v>1</v>
      </c>
      <c r="F57" s="5">
        <f>IF(Report1!I69="",0,Report1!I69)</f>
        <v>0</v>
      </c>
      <c r="G57" s="7">
        <f t="shared" si="0"/>
        <v>1</v>
      </c>
      <c r="H57" s="7">
        <f t="shared" si="0"/>
        <v>1</v>
      </c>
      <c r="I57" s="5">
        <v>0</v>
      </c>
      <c r="J57" s="7">
        <f t="shared" si="1"/>
        <v>1</v>
      </c>
      <c r="K57" s="7">
        <f t="shared" si="1"/>
        <v>1</v>
      </c>
      <c r="L57" s="5">
        <v>0</v>
      </c>
      <c r="M57" s="5" t="str">
        <f>IF(Report1!J69="","#N/A",Report1!J69)</f>
        <v>#N/A</v>
      </c>
    </row>
    <row r="58" spans="1:13" s="5" customFormat="1">
      <c r="A58" s="5">
        <f>IF(Report1!D70="",0,Report1!D70)</f>
        <v>0</v>
      </c>
      <c r="B58" s="5" t="str">
        <f>IF(Report1!E70="","#N/A",Report1!E70)</f>
        <v>#N/A</v>
      </c>
      <c r="C58" s="5" t="str">
        <f>IF(Report1!F70="","#N/A",Report1!F70)</f>
        <v>#N/A</v>
      </c>
      <c r="D58" s="5" t="str">
        <f>IF(Report1!G70="","#N/A",Report1!G70)</f>
        <v>#N/A</v>
      </c>
      <c r="E58" s="7">
        <f>IF(Report1!H70="",DATE(1900,1,1),Report1!H70)</f>
        <v>1</v>
      </c>
      <c r="F58" s="5">
        <f>IF(Report1!I70="",0,Report1!I70)</f>
        <v>0</v>
      </c>
      <c r="G58" s="7">
        <f t="shared" si="0"/>
        <v>1</v>
      </c>
      <c r="H58" s="7">
        <f t="shared" si="0"/>
        <v>1</v>
      </c>
      <c r="I58" s="5">
        <v>0</v>
      </c>
      <c r="J58" s="7">
        <f t="shared" si="1"/>
        <v>1</v>
      </c>
      <c r="K58" s="7">
        <f t="shared" si="1"/>
        <v>1</v>
      </c>
      <c r="L58" s="5">
        <v>0</v>
      </c>
      <c r="M58" s="5" t="str">
        <f>IF(Report1!J70="","#N/A",Report1!J70)</f>
        <v>#N/A</v>
      </c>
    </row>
    <row r="59" spans="1:13" s="5" customFormat="1">
      <c r="A59" s="5">
        <f>IF(Report1!D71="",0,Report1!D71)</f>
        <v>0</v>
      </c>
      <c r="B59" s="5" t="str">
        <f>IF(Report1!E71="","#N/A",Report1!E71)</f>
        <v>#N/A</v>
      </c>
      <c r="C59" s="5" t="str">
        <f>IF(Report1!F71="","#N/A",Report1!F71)</f>
        <v>#N/A</v>
      </c>
      <c r="D59" s="5" t="str">
        <f>IF(Report1!G71="","#N/A",Report1!G71)</f>
        <v>#N/A</v>
      </c>
      <c r="E59" s="7">
        <f>IF(Report1!H71="",DATE(1900,1,1),Report1!H71)</f>
        <v>1</v>
      </c>
      <c r="F59" s="5">
        <f>IF(Report1!I71="",0,Report1!I71)</f>
        <v>0</v>
      </c>
      <c r="G59" s="7">
        <f t="shared" si="0"/>
        <v>1</v>
      </c>
      <c r="H59" s="7">
        <f t="shared" si="0"/>
        <v>1</v>
      </c>
      <c r="I59" s="5">
        <v>0</v>
      </c>
      <c r="J59" s="7">
        <f t="shared" si="1"/>
        <v>1</v>
      </c>
      <c r="K59" s="7">
        <f t="shared" si="1"/>
        <v>1</v>
      </c>
      <c r="L59" s="5">
        <v>0</v>
      </c>
      <c r="M59" s="5" t="str">
        <f>IF(Report1!J71="","#N/A",Report1!J71)</f>
        <v>#N/A</v>
      </c>
    </row>
    <row r="60" spans="1:13" s="5" customFormat="1">
      <c r="A60" s="5">
        <f>IF(Report1!D72="",0,Report1!D72)</f>
        <v>0</v>
      </c>
      <c r="B60" s="5" t="str">
        <f>IF(Report1!E72="","#N/A",Report1!E72)</f>
        <v>#N/A</v>
      </c>
      <c r="C60" s="5" t="str">
        <f>IF(Report1!F72="","#N/A",Report1!F72)</f>
        <v>#N/A</v>
      </c>
      <c r="D60" s="5" t="str">
        <f>IF(Report1!G72="","#N/A",Report1!G72)</f>
        <v>#N/A</v>
      </c>
      <c r="E60" s="7">
        <f>IF(Report1!H72="",DATE(1900,1,1),Report1!H72)</f>
        <v>1</v>
      </c>
      <c r="F60" s="5">
        <f>IF(Report1!I72="",0,Report1!I72)</f>
        <v>0</v>
      </c>
      <c r="G60" s="7">
        <f t="shared" si="0"/>
        <v>1</v>
      </c>
      <c r="H60" s="7">
        <f t="shared" si="0"/>
        <v>1</v>
      </c>
      <c r="I60" s="5">
        <v>0</v>
      </c>
      <c r="J60" s="7">
        <f t="shared" si="1"/>
        <v>1</v>
      </c>
      <c r="K60" s="7">
        <f t="shared" si="1"/>
        <v>1</v>
      </c>
      <c r="L60" s="5">
        <v>0</v>
      </c>
      <c r="M60" s="5" t="str">
        <f>IF(Report1!J72="","#N/A",Report1!J72)</f>
        <v>#N/A</v>
      </c>
    </row>
    <row r="61" spans="1:13" s="5" customFormat="1">
      <c r="A61" s="5">
        <f>IF(Report1!D73="",0,Report1!D73)</f>
        <v>0</v>
      </c>
      <c r="B61" s="5" t="str">
        <f>IF(Report1!E73="","#N/A",Report1!E73)</f>
        <v>#N/A</v>
      </c>
      <c r="C61" s="5" t="str">
        <f>IF(Report1!F73="","#N/A",Report1!F73)</f>
        <v>#N/A</v>
      </c>
      <c r="D61" s="5" t="str">
        <f>IF(Report1!G73="","#N/A",Report1!G73)</f>
        <v>#N/A</v>
      </c>
      <c r="E61" s="7">
        <f>IF(Report1!H73="",DATE(1900,1,1),Report1!H73)</f>
        <v>1</v>
      </c>
      <c r="F61" s="5">
        <f>IF(Report1!I73="",0,Report1!I73)</f>
        <v>0</v>
      </c>
      <c r="G61" s="7">
        <f t="shared" si="0"/>
        <v>1</v>
      </c>
      <c r="H61" s="7">
        <f t="shared" si="0"/>
        <v>1</v>
      </c>
      <c r="I61" s="5">
        <v>0</v>
      </c>
      <c r="J61" s="7">
        <f t="shared" si="1"/>
        <v>1</v>
      </c>
      <c r="K61" s="7">
        <f t="shared" si="1"/>
        <v>1</v>
      </c>
      <c r="L61" s="5">
        <v>0</v>
      </c>
      <c r="M61" s="5" t="str">
        <f>IF(Report1!J73="","#N/A",Report1!J73)</f>
        <v>#N/A</v>
      </c>
    </row>
    <row r="62" spans="1:13" s="5" customFormat="1">
      <c r="A62" s="5">
        <f>IF(Report1!D74="",0,Report1!D74)</f>
        <v>0</v>
      </c>
      <c r="B62" s="5" t="str">
        <f>IF(Report1!E74="","#N/A",Report1!E74)</f>
        <v>#N/A</v>
      </c>
      <c r="C62" s="5" t="str">
        <f>IF(Report1!F74="","#N/A",Report1!F74)</f>
        <v>#N/A</v>
      </c>
      <c r="D62" s="5" t="str">
        <f>IF(Report1!G74="","#N/A",Report1!G74)</f>
        <v>#N/A</v>
      </c>
      <c r="E62" s="7">
        <f>IF(Report1!H74="",DATE(1900,1,1),Report1!H74)</f>
        <v>1</v>
      </c>
      <c r="F62" s="5">
        <f>IF(Report1!I74="",0,Report1!I74)</f>
        <v>0</v>
      </c>
      <c r="G62" s="7">
        <f t="shared" si="0"/>
        <v>1</v>
      </c>
      <c r="H62" s="7">
        <f t="shared" si="0"/>
        <v>1</v>
      </c>
      <c r="I62" s="5">
        <v>0</v>
      </c>
      <c r="J62" s="7">
        <f t="shared" si="1"/>
        <v>1</v>
      </c>
      <c r="K62" s="7">
        <f t="shared" si="1"/>
        <v>1</v>
      </c>
      <c r="L62" s="5">
        <v>0</v>
      </c>
      <c r="M62" s="5" t="str">
        <f>IF(Report1!J74="","#N/A",Report1!J74)</f>
        <v>#N/A</v>
      </c>
    </row>
    <row r="63" spans="1:13" s="5" customFormat="1">
      <c r="A63" s="5">
        <f>IF(Report1!D75="",0,Report1!D75)</f>
        <v>0</v>
      </c>
      <c r="B63" s="5" t="str">
        <f>IF(Report1!E75="","#N/A",Report1!E75)</f>
        <v>#N/A</v>
      </c>
      <c r="C63" s="5" t="str">
        <f>IF(Report1!F75="","#N/A",Report1!F75)</f>
        <v>#N/A</v>
      </c>
      <c r="D63" s="5" t="str">
        <f>IF(Report1!G75="","#N/A",Report1!G75)</f>
        <v>#N/A</v>
      </c>
      <c r="E63" s="7">
        <f>IF(Report1!H75="",DATE(1900,1,1),Report1!H75)</f>
        <v>1</v>
      </c>
      <c r="F63" s="5">
        <f>IF(Report1!I75="",0,Report1!I75)</f>
        <v>0</v>
      </c>
      <c r="G63" s="7">
        <f t="shared" si="0"/>
        <v>1</v>
      </c>
      <c r="H63" s="7">
        <f t="shared" si="0"/>
        <v>1</v>
      </c>
      <c r="I63" s="5">
        <v>0</v>
      </c>
      <c r="J63" s="7">
        <f t="shared" si="1"/>
        <v>1</v>
      </c>
      <c r="K63" s="7">
        <f t="shared" si="1"/>
        <v>1</v>
      </c>
      <c r="L63" s="5">
        <v>0</v>
      </c>
      <c r="M63" s="5" t="str">
        <f>IF(Report1!J75="","#N/A",Report1!J75)</f>
        <v>#N/A</v>
      </c>
    </row>
    <row r="64" spans="1:13" s="5" customFormat="1">
      <c r="A64" s="5">
        <f>IF(Report1!D76="",0,Report1!D76)</f>
        <v>0</v>
      </c>
      <c r="B64" s="5" t="str">
        <f>IF(Report1!E76="","#N/A",Report1!E76)</f>
        <v>#N/A</v>
      </c>
      <c r="C64" s="5" t="str">
        <f>IF(Report1!F76="","#N/A",Report1!F76)</f>
        <v>#N/A</v>
      </c>
      <c r="D64" s="5" t="str">
        <f>IF(Report1!G76="","#N/A",Report1!G76)</f>
        <v>#N/A</v>
      </c>
      <c r="E64" s="7">
        <f>IF(Report1!H76="",DATE(1900,1,1),Report1!H76)</f>
        <v>1</v>
      </c>
      <c r="F64" s="5">
        <f>IF(Report1!I76="",0,Report1!I76)</f>
        <v>0</v>
      </c>
      <c r="G64" s="7">
        <f t="shared" si="0"/>
        <v>1</v>
      </c>
      <c r="H64" s="7">
        <f t="shared" si="0"/>
        <v>1</v>
      </c>
      <c r="I64" s="5">
        <v>0</v>
      </c>
      <c r="J64" s="7">
        <f t="shared" si="1"/>
        <v>1</v>
      </c>
      <c r="K64" s="7">
        <f t="shared" si="1"/>
        <v>1</v>
      </c>
      <c r="L64" s="5">
        <v>0</v>
      </c>
      <c r="M64" s="5" t="str">
        <f>IF(Report1!J76="","#N/A",Report1!J76)</f>
        <v>#N/A</v>
      </c>
    </row>
    <row r="65" spans="1:13" s="5" customFormat="1">
      <c r="A65" s="5">
        <f>IF(Report1!D77="",0,Report1!D77)</f>
        <v>0</v>
      </c>
      <c r="B65" s="5" t="str">
        <f>IF(Report1!E77="","#N/A",Report1!E77)</f>
        <v>#N/A</v>
      </c>
      <c r="C65" s="5" t="str">
        <f>IF(Report1!F77="","#N/A",Report1!F77)</f>
        <v>#N/A</v>
      </c>
      <c r="D65" s="5" t="str">
        <f>IF(Report1!G77="","#N/A",Report1!G77)</f>
        <v>#N/A</v>
      </c>
      <c r="E65" s="7">
        <f>IF(Report1!H77="",DATE(1900,1,1),Report1!H77)</f>
        <v>1</v>
      </c>
      <c r="F65" s="5">
        <f>IF(Report1!I77="",0,Report1!I77)</f>
        <v>0</v>
      </c>
      <c r="G65" s="7">
        <f t="shared" si="0"/>
        <v>1</v>
      </c>
      <c r="H65" s="7">
        <f t="shared" si="0"/>
        <v>1</v>
      </c>
      <c r="I65" s="5">
        <v>0</v>
      </c>
      <c r="J65" s="7">
        <f t="shared" si="1"/>
        <v>1</v>
      </c>
      <c r="K65" s="7">
        <f t="shared" si="1"/>
        <v>1</v>
      </c>
      <c r="L65" s="5">
        <v>0</v>
      </c>
      <c r="M65" s="5" t="str">
        <f>IF(Report1!J77="","#N/A",Report1!J77)</f>
        <v>#N/A</v>
      </c>
    </row>
    <row r="66" spans="1:13" s="5" customFormat="1">
      <c r="A66" s="5">
        <f>IF(Report1!D78="",0,Report1!D78)</f>
        <v>0</v>
      </c>
      <c r="B66" s="5" t="str">
        <f>IF(Report1!E78="","#N/A",Report1!E78)</f>
        <v>#N/A</v>
      </c>
      <c r="C66" s="5" t="str">
        <f>IF(Report1!F78="","#N/A",Report1!F78)</f>
        <v>#N/A</v>
      </c>
      <c r="D66" s="5" t="str">
        <f>IF(Report1!G78="","#N/A",Report1!G78)</f>
        <v>#N/A</v>
      </c>
      <c r="E66" s="7">
        <f>IF(Report1!H78="",DATE(1900,1,1),Report1!H78)</f>
        <v>1</v>
      </c>
      <c r="F66" s="5">
        <f>IF(Report1!I78="",0,Report1!I78)</f>
        <v>0</v>
      </c>
      <c r="G66" s="7">
        <f t="shared" ref="G66:H129" si="2">DATE(1900,1,1)</f>
        <v>1</v>
      </c>
      <c r="H66" s="7">
        <f t="shared" si="2"/>
        <v>1</v>
      </c>
      <c r="I66" s="5">
        <v>0</v>
      </c>
      <c r="J66" s="7">
        <f t="shared" ref="J66:K129" si="3">DATE(1900,1,1)</f>
        <v>1</v>
      </c>
      <c r="K66" s="7">
        <f t="shared" si="3"/>
        <v>1</v>
      </c>
      <c r="L66" s="5">
        <v>0</v>
      </c>
      <c r="M66" s="5" t="str">
        <f>IF(Report1!J78="","#N/A",Report1!J78)</f>
        <v>#N/A</v>
      </c>
    </row>
    <row r="67" spans="1:13" s="5" customFormat="1">
      <c r="A67" s="5">
        <f>IF(Report1!D79="",0,Report1!D79)</f>
        <v>0</v>
      </c>
      <c r="B67" s="5" t="str">
        <f>IF(Report1!E79="","#N/A",Report1!E79)</f>
        <v>#N/A</v>
      </c>
      <c r="C67" s="5" t="str">
        <f>IF(Report1!F79="","#N/A",Report1!F79)</f>
        <v>#N/A</v>
      </c>
      <c r="D67" s="5" t="str">
        <f>IF(Report1!G79="","#N/A",Report1!G79)</f>
        <v>#N/A</v>
      </c>
      <c r="E67" s="7">
        <f>IF(Report1!H79="",DATE(1900,1,1),Report1!H79)</f>
        <v>1</v>
      </c>
      <c r="F67" s="5">
        <f>IF(Report1!I79="",0,Report1!I79)</f>
        <v>0</v>
      </c>
      <c r="G67" s="7">
        <f t="shared" si="2"/>
        <v>1</v>
      </c>
      <c r="H67" s="7">
        <f t="shared" si="2"/>
        <v>1</v>
      </c>
      <c r="I67" s="5">
        <v>0</v>
      </c>
      <c r="J67" s="7">
        <f t="shared" si="3"/>
        <v>1</v>
      </c>
      <c r="K67" s="7">
        <f t="shared" si="3"/>
        <v>1</v>
      </c>
      <c r="L67" s="5">
        <v>0</v>
      </c>
      <c r="M67" s="5" t="str">
        <f>IF(Report1!J79="","#N/A",Report1!J79)</f>
        <v>#N/A</v>
      </c>
    </row>
    <row r="68" spans="1:13" s="5" customFormat="1">
      <c r="A68" s="5">
        <f>IF(Report1!D80="",0,Report1!D80)</f>
        <v>0</v>
      </c>
      <c r="B68" s="5" t="str">
        <f>IF(Report1!E80="","#N/A",Report1!E80)</f>
        <v>#N/A</v>
      </c>
      <c r="C68" s="5" t="str">
        <f>IF(Report1!F80="","#N/A",Report1!F80)</f>
        <v>#N/A</v>
      </c>
      <c r="D68" s="5" t="str">
        <f>IF(Report1!G80="","#N/A",Report1!G80)</f>
        <v>#N/A</v>
      </c>
      <c r="E68" s="7">
        <f>IF(Report1!H80="",DATE(1900,1,1),Report1!H80)</f>
        <v>1</v>
      </c>
      <c r="F68" s="5">
        <f>IF(Report1!I80="",0,Report1!I80)</f>
        <v>0</v>
      </c>
      <c r="G68" s="7">
        <f t="shared" si="2"/>
        <v>1</v>
      </c>
      <c r="H68" s="7">
        <f t="shared" si="2"/>
        <v>1</v>
      </c>
      <c r="I68" s="5">
        <v>0</v>
      </c>
      <c r="J68" s="7">
        <f t="shared" si="3"/>
        <v>1</v>
      </c>
      <c r="K68" s="7">
        <f t="shared" si="3"/>
        <v>1</v>
      </c>
      <c r="L68" s="5">
        <v>0</v>
      </c>
      <c r="M68" s="5" t="str">
        <f>IF(Report1!J80="","#N/A",Report1!J80)</f>
        <v>#N/A</v>
      </c>
    </row>
    <row r="69" spans="1:13" s="5" customFormat="1">
      <c r="A69" s="5">
        <f>IF(Report1!D81="",0,Report1!D81)</f>
        <v>0</v>
      </c>
      <c r="B69" s="5" t="str">
        <f>IF(Report1!E81="","#N/A",Report1!E81)</f>
        <v>#N/A</v>
      </c>
      <c r="C69" s="5" t="str">
        <f>IF(Report1!F81="","#N/A",Report1!F81)</f>
        <v>#N/A</v>
      </c>
      <c r="D69" s="5" t="str">
        <f>IF(Report1!G81="","#N/A",Report1!G81)</f>
        <v>#N/A</v>
      </c>
      <c r="E69" s="7">
        <f>IF(Report1!H81="",DATE(1900,1,1),Report1!H81)</f>
        <v>1</v>
      </c>
      <c r="F69" s="5">
        <f>IF(Report1!I81="",0,Report1!I81)</f>
        <v>0</v>
      </c>
      <c r="G69" s="7">
        <f t="shared" si="2"/>
        <v>1</v>
      </c>
      <c r="H69" s="7">
        <f t="shared" si="2"/>
        <v>1</v>
      </c>
      <c r="I69" s="5">
        <v>0</v>
      </c>
      <c r="J69" s="7">
        <f t="shared" si="3"/>
        <v>1</v>
      </c>
      <c r="K69" s="7">
        <f t="shared" si="3"/>
        <v>1</v>
      </c>
      <c r="L69" s="5">
        <v>0</v>
      </c>
      <c r="M69" s="5" t="str">
        <f>IF(Report1!J81="","#N/A",Report1!J81)</f>
        <v>#N/A</v>
      </c>
    </row>
    <row r="70" spans="1:13" s="5" customFormat="1">
      <c r="A70" s="5">
        <f>IF(Report1!D82="",0,Report1!D82)</f>
        <v>0</v>
      </c>
      <c r="B70" s="5" t="str">
        <f>IF(Report1!E82="","#N/A",Report1!E82)</f>
        <v>#N/A</v>
      </c>
      <c r="C70" s="5" t="str">
        <f>IF(Report1!F82="","#N/A",Report1!F82)</f>
        <v>#N/A</v>
      </c>
      <c r="D70" s="5" t="str">
        <f>IF(Report1!G82="","#N/A",Report1!G82)</f>
        <v>#N/A</v>
      </c>
      <c r="E70" s="7">
        <f>IF(Report1!H82="",DATE(1900,1,1),Report1!H82)</f>
        <v>1</v>
      </c>
      <c r="F70" s="5">
        <f>IF(Report1!I82="",0,Report1!I82)</f>
        <v>0</v>
      </c>
      <c r="G70" s="7">
        <f t="shared" si="2"/>
        <v>1</v>
      </c>
      <c r="H70" s="7">
        <f t="shared" si="2"/>
        <v>1</v>
      </c>
      <c r="I70" s="5">
        <v>0</v>
      </c>
      <c r="J70" s="7">
        <f t="shared" si="3"/>
        <v>1</v>
      </c>
      <c r="K70" s="7">
        <f t="shared" si="3"/>
        <v>1</v>
      </c>
      <c r="L70" s="5">
        <v>0</v>
      </c>
      <c r="M70" s="5" t="str">
        <f>IF(Report1!J82="","#N/A",Report1!J82)</f>
        <v>#N/A</v>
      </c>
    </row>
    <row r="71" spans="1:13" s="5" customFormat="1">
      <c r="A71" s="5">
        <f>IF(Report1!D83="",0,Report1!D83)</f>
        <v>0</v>
      </c>
      <c r="B71" s="5" t="str">
        <f>IF(Report1!E83="","#N/A",Report1!E83)</f>
        <v>#N/A</v>
      </c>
      <c r="C71" s="5" t="str">
        <f>IF(Report1!F83="","#N/A",Report1!F83)</f>
        <v>#N/A</v>
      </c>
      <c r="D71" s="5" t="str">
        <f>IF(Report1!G83="","#N/A",Report1!G83)</f>
        <v>#N/A</v>
      </c>
      <c r="E71" s="7">
        <f>IF(Report1!H83="",DATE(1900,1,1),Report1!H83)</f>
        <v>1</v>
      </c>
      <c r="F71" s="5">
        <f>IF(Report1!I83="",0,Report1!I83)</f>
        <v>0</v>
      </c>
      <c r="G71" s="7">
        <f t="shared" si="2"/>
        <v>1</v>
      </c>
      <c r="H71" s="7">
        <f t="shared" si="2"/>
        <v>1</v>
      </c>
      <c r="I71" s="5">
        <v>0</v>
      </c>
      <c r="J71" s="7">
        <f t="shared" si="3"/>
        <v>1</v>
      </c>
      <c r="K71" s="7">
        <f t="shared" si="3"/>
        <v>1</v>
      </c>
      <c r="L71" s="5">
        <v>0</v>
      </c>
      <c r="M71" s="5" t="str">
        <f>IF(Report1!J83="","#N/A",Report1!J83)</f>
        <v>#N/A</v>
      </c>
    </row>
    <row r="72" spans="1:13" s="5" customFormat="1">
      <c r="A72" s="5">
        <f>IF(Report1!D84="",0,Report1!D84)</f>
        <v>0</v>
      </c>
      <c r="B72" s="5" t="str">
        <f>IF(Report1!E84="","#N/A",Report1!E84)</f>
        <v>#N/A</v>
      </c>
      <c r="C72" s="5" t="str">
        <f>IF(Report1!F84="","#N/A",Report1!F84)</f>
        <v>#N/A</v>
      </c>
      <c r="D72" s="5" t="str">
        <f>IF(Report1!G84="","#N/A",Report1!G84)</f>
        <v>#N/A</v>
      </c>
      <c r="E72" s="7">
        <f>IF(Report1!H84="",DATE(1900,1,1),Report1!H84)</f>
        <v>1</v>
      </c>
      <c r="F72" s="5">
        <f>IF(Report1!I84="",0,Report1!I84)</f>
        <v>0</v>
      </c>
      <c r="G72" s="7">
        <f t="shared" si="2"/>
        <v>1</v>
      </c>
      <c r="H72" s="7">
        <f t="shared" si="2"/>
        <v>1</v>
      </c>
      <c r="I72" s="5">
        <v>0</v>
      </c>
      <c r="J72" s="7">
        <f t="shared" si="3"/>
        <v>1</v>
      </c>
      <c r="K72" s="7">
        <f t="shared" si="3"/>
        <v>1</v>
      </c>
      <c r="L72" s="5">
        <v>0</v>
      </c>
      <c r="M72" s="5" t="str">
        <f>IF(Report1!J84="","#N/A",Report1!J84)</f>
        <v>#N/A</v>
      </c>
    </row>
    <row r="73" spans="1:13" s="5" customFormat="1">
      <c r="A73" s="5">
        <f>IF(Report1!D85="",0,Report1!D85)</f>
        <v>0</v>
      </c>
      <c r="B73" s="5" t="str">
        <f>IF(Report1!E85="","#N/A",Report1!E85)</f>
        <v>#N/A</v>
      </c>
      <c r="C73" s="5" t="str">
        <f>IF(Report1!F85="","#N/A",Report1!F85)</f>
        <v>#N/A</v>
      </c>
      <c r="D73" s="5" t="str">
        <f>IF(Report1!G85="","#N/A",Report1!G85)</f>
        <v>#N/A</v>
      </c>
      <c r="E73" s="7">
        <f>IF(Report1!H85="",DATE(1900,1,1),Report1!H85)</f>
        <v>1</v>
      </c>
      <c r="F73" s="5">
        <f>IF(Report1!I85="",0,Report1!I85)</f>
        <v>0</v>
      </c>
      <c r="G73" s="7">
        <f t="shared" si="2"/>
        <v>1</v>
      </c>
      <c r="H73" s="7">
        <f t="shared" si="2"/>
        <v>1</v>
      </c>
      <c r="I73" s="5">
        <v>0</v>
      </c>
      <c r="J73" s="7">
        <f t="shared" si="3"/>
        <v>1</v>
      </c>
      <c r="K73" s="7">
        <f t="shared" si="3"/>
        <v>1</v>
      </c>
      <c r="L73" s="5">
        <v>0</v>
      </c>
      <c r="M73" s="5" t="str">
        <f>IF(Report1!J85="","#N/A",Report1!J85)</f>
        <v>#N/A</v>
      </c>
    </row>
    <row r="74" spans="1:13" s="5" customFormat="1">
      <c r="A74" s="5">
        <f>IF(Report1!D86="",0,Report1!D86)</f>
        <v>0</v>
      </c>
      <c r="B74" s="5" t="str">
        <f>IF(Report1!E86="","#N/A",Report1!E86)</f>
        <v>#N/A</v>
      </c>
      <c r="C74" s="5" t="str">
        <f>IF(Report1!F86="","#N/A",Report1!F86)</f>
        <v>#N/A</v>
      </c>
      <c r="D74" s="5" t="str">
        <f>IF(Report1!G86="","#N/A",Report1!G86)</f>
        <v>#N/A</v>
      </c>
      <c r="E74" s="7">
        <f>IF(Report1!H86="",DATE(1900,1,1),Report1!H86)</f>
        <v>1</v>
      </c>
      <c r="F74" s="5">
        <f>IF(Report1!I86="",0,Report1!I86)</f>
        <v>0</v>
      </c>
      <c r="G74" s="7">
        <f t="shared" si="2"/>
        <v>1</v>
      </c>
      <c r="H74" s="7">
        <f t="shared" si="2"/>
        <v>1</v>
      </c>
      <c r="I74" s="5">
        <v>0</v>
      </c>
      <c r="J74" s="7">
        <f t="shared" si="3"/>
        <v>1</v>
      </c>
      <c r="K74" s="7">
        <f t="shared" si="3"/>
        <v>1</v>
      </c>
      <c r="L74" s="5">
        <v>0</v>
      </c>
      <c r="M74" s="5" t="str">
        <f>IF(Report1!J86="","#N/A",Report1!J86)</f>
        <v>#N/A</v>
      </c>
    </row>
    <row r="75" spans="1:13" s="5" customFormat="1">
      <c r="A75" s="5">
        <f>IF(Report1!D87="",0,Report1!D87)</f>
        <v>0</v>
      </c>
      <c r="B75" s="5" t="str">
        <f>IF(Report1!E87="","#N/A",Report1!E87)</f>
        <v>#N/A</v>
      </c>
      <c r="C75" s="5" t="str">
        <f>IF(Report1!F87="","#N/A",Report1!F87)</f>
        <v>#N/A</v>
      </c>
      <c r="D75" s="5" t="str">
        <f>IF(Report1!G87="","#N/A",Report1!G87)</f>
        <v>#N/A</v>
      </c>
      <c r="E75" s="7">
        <f>IF(Report1!H87="",DATE(1900,1,1),Report1!H87)</f>
        <v>1</v>
      </c>
      <c r="F75" s="5">
        <f>IF(Report1!I87="",0,Report1!I87)</f>
        <v>0</v>
      </c>
      <c r="G75" s="7">
        <f t="shared" si="2"/>
        <v>1</v>
      </c>
      <c r="H75" s="7">
        <f t="shared" si="2"/>
        <v>1</v>
      </c>
      <c r="I75" s="5">
        <v>0</v>
      </c>
      <c r="J75" s="7">
        <f t="shared" si="3"/>
        <v>1</v>
      </c>
      <c r="K75" s="7">
        <f t="shared" si="3"/>
        <v>1</v>
      </c>
      <c r="L75" s="5">
        <v>0</v>
      </c>
      <c r="M75" s="5" t="str">
        <f>IF(Report1!J87="","#N/A",Report1!J87)</f>
        <v>#N/A</v>
      </c>
    </row>
    <row r="76" spans="1:13" s="5" customFormat="1">
      <c r="A76" s="5">
        <f>IF(Report1!D88="",0,Report1!D88)</f>
        <v>0</v>
      </c>
      <c r="B76" s="5" t="str">
        <f>IF(Report1!E88="","#N/A",Report1!E88)</f>
        <v>#N/A</v>
      </c>
      <c r="C76" s="5" t="str">
        <f>IF(Report1!F88="","#N/A",Report1!F88)</f>
        <v>#N/A</v>
      </c>
      <c r="D76" s="5" t="str">
        <f>IF(Report1!G88="","#N/A",Report1!G88)</f>
        <v>#N/A</v>
      </c>
      <c r="E76" s="7">
        <f>IF(Report1!H88="",DATE(1900,1,1),Report1!H88)</f>
        <v>1</v>
      </c>
      <c r="F76" s="5">
        <f>IF(Report1!I88="",0,Report1!I88)</f>
        <v>0</v>
      </c>
      <c r="G76" s="7">
        <f t="shared" si="2"/>
        <v>1</v>
      </c>
      <c r="H76" s="7">
        <f t="shared" si="2"/>
        <v>1</v>
      </c>
      <c r="I76" s="5">
        <v>0</v>
      </c>
      <c r="J76" s="7">
        <f t="shared" si="3"/>
        <v>1</v>
      </c>
      <c r="K76" s="7">
        <f t="shared" si="3"/>
        <v>1</v>
      </c>
      <c r="L76" s="5">
        <v>0</v>
      </c>
      <c r="M76" s="5" t="str">
        <f>IF(Report1!J88="","#N/A",Report1!J88)</f>
        <v>#N/A</v>
      </c>
    </row>
    <row r="77" spans="1:13" s="5" customFormat="1">
      <c r="A77" s="5">
        <f>IF(Report1!D89="",0,Report1!D89)</f>
        <v>0</v>
      </c>
      <c r="B77" s="5" t="str">
        <f>IF(Report1!E89="","#N/A",Report1!E89)</f>
        <v>#N/A</v>
      </c>
      <c r="C77" s="5" t="str">
        <f>IF(Report1!F89="","#N/A",Report1!F89)</f>
        <v>#N/A</v>
      </c>
      <c r="D77" s="5" t="str">
        <f>IF(Report1!G89="","#N/A",Report1!G89)</f>
        <v>#N/A</v>
      </c>
      <c r="E77" s="7">
        <f>IF(Report1!H89="",DATE(1900,1,1),Report1!H89)</f>
        <v>1</v>
      </c>
      <c r="F77" s="5">
        <f>IF(Report1!I89="",0,Report1!I89)</f>
        <v>0</v>
      </c>
      <c r="G77" s="7">
        <f t="shared" si="2"/>
        <v>1</v>
      </c>
      <c r="H77" s="7">
        <f t="shared" si="2"/>
        <v>1</v>
      </c>
      <c r="I77" s="5">
        <v>0</v>
      </c>
      <c r="J77" s="7">
        <f t="shared" si="3"/>
        <v>1</v>
      </c>
      <c r="K77" s="7">
        <f t="shared" si="3"/>
        <v>1</v>
      </c>
      <c r="L77" s="5">
        <v>0</v>
      </c>
      <c r="M77" s="5" t="str">
        <f>IF(Report1!J89="","#N/A",Report1!J89)</f>
        <v>#N/A</v>
      </c>
    </row>
    <row r="78" spans="1:13" s="5" customFormat="1">
      <c r="A78" s="5">
        <f>IF(Report1!D90="",0,Report1!D90)</f>
        <v>0</v>
      </c>
      <c r="B78" s="5" t="str">
        <f>IF(Report1!E90="","#N/A",Report1!E90)</f>
        <v>#N/A</v>
      </c>
      <c r="C78" s="5" t="str">
        <f>IF(Report1!F90="","#N/A",Report1!F90)</f>
        <v>#N/A</v>
      </c>
      <c r="D78" s="5" t="str">
        <f>IF(Report1!G90="","#N/A",Report1!G90)</f>
        <v>#N/A</v>
      </c>
      <c r="E78" s="7">
        <f>IF(Report1!H90="",DATE(1900,1,1),Report1!H90)</f>
        <v>1</v>
      </c>
      <c r="F78" s="5">
        <f>IF(Report1!I90="",0,Report1!I90)</f>
        <v>0</v>
      </c>
      <c r="G78" s="7">
        <f t="shared" si="2"/>
        <v>1</v>
      </c>
      <c r="H78" s="7">
        <f t="shared" si="2"/>
        <v>1</v>
      </c>
      <c r="I78" s="5">
        <v>0</v>
      </c>
      <c r="J78" s="7">
        <f t="shared" si="3"/>
        <v>1</v>
      </c>
      <c r="K78" s="7">
        <f t="shared" si="3"/>
        <v>1</v>
      </c>
      <c r="L78" s="5">
        <v>0</v>
      </c>
      <c r="M78" s="5" t="str">
        <f>IF(Report1!J90="","#N/A",Report1!J90)</f>
        <v>#N/A</v>
      </c>
    </row>
    <row r="79" spans="1:13" s="5" customFormat="1">
      <c r="A79" s="5">
        <f>IF(Report1!D91="",0,Report1!D91)</f>
        <v>0</v>
      </c>
      <c r="B79" s="5" t="str">
        <f>IF(Report1!E91="","#N/A",Report1!E91)</f>
        <v>#N/A</v>
      </c>
      <c r="C79" s="5" t="str">
        <f>IF(Report1!F91="","#N/A",Report1!F91)</f>
        <v>#N/A</v>
      </c>
      <c r="D79" s="5" t="str">
        <f>IF(Report1!G91="","#N/A",Report1!G91)</f>
        <v>#N/A</v>
      </c>
      <c r="E79" s="7">
        <f>IF(Report1!H91="",DATE(1900,1,1),Report1!H91)</f>
        <v>1</v>
      </c>
      <c r="F79" s="5">
        <f>IF(Report1!I91="",0,Report1!I91)</f>
        <v>0</v>
      </c>
      <c r="G79" s="7">
        <f t="shared" si="2"/>
        <v>1</v>
      </c>
      <c r="H79" s="7">
        <f t="shared" si="2"/>
        <v>1</v>
      </c>
      <c r="I79" s="5">
        <v>0</v>
      </c>
      <c r="J79" s="7">
        <f t="shared" si="3"/>
        <v>1</v>
      </c>
      <c r="K79" s="7">
        <f t="shared" si="3"/>
        <v>1</v>
      </c>
      <c r="L79" s="5">
        <v>0</v>
      </c>
      <c r="M79" s="5" t="str">
        <f>IF(Report1!J91="","#N/A",Report1!J91)</f>
        <v>#N/A</v>
      </c>
    </row>
    <row r="80" spans="1:13" s="5" customFormat="1">
      <c r="A80" s="5">
        <f>IF(Report1!D92="",0,Report1!D92)</f>
        <v>0</v>
      </c>
      <c r="B80" s="5" t="str">
        <f>IF(Report1!E92="","#N/A",Report1!E92)</f>
        <v>#N/A</v>
      </c>
      <c r="C80" s="5" t="str">
        <f>IF(Report1!F92="","#N/A",Report1!F92)</f>
        <v>#N/A</v>
      </c>
      <c r="D80" s="5" t="str">
        <f>IF(Report1!G92="","#N/A",Report1!G92)</f>
        <v>#N/A</v>
      </c>
      <c r="E80" s="7">
        <f>IF(Report1!H92="",DATE(1900,1,1),Report1!H92)</f>
        <v>1</v>
      </c>
      <c r="F80" s="5">
        <f>IF(Report1!I92="",0,Report1!I92)</f>
        <v>0</v>
      </c>
      <c r="G80" s="7">
        <f t="shared" si="2"/>
        <v>1</v>
      </c>
      <c r="H80" s="7">
        <f t="shared" si="2"/>
        <v>1</v>
      </c>
      <c r="I80" s="5">
        <v>0</v>
      </c>
      <c r="J80" s="7">
        <f t="shared" si="3"/>
        <v>1</v>
      </c>
      <c r="K80" s="7">
        <f t="shared" si="3"/>
        <v>1</v>
      </c>
      <c r="L80" s="5">
        <v>0</v>
      </c>
      <c r="M80" s="5" t="str">
        <f>IF(Report1!J92="","#N/A",Report1!J92)</f>
        <v>#N/A</v>
      </c>
    </row>
    <row r="81" spans="1:13" s="5" customFormat="1">
      <c r="A81" s="5">
        <f>IF(Report1!D93="",0,Report1!D93)</f>
        <v>0</v>
      </c>
      <c r="B81" s="5" t="str">
        <f>IF(Report1!E93="","#N/A",Report1!E93)</f>
        <v>#N/A</v>
      </c>
      <c r="C81" s="5" t="str">
        <f>IF(Report1!F93="","#N/A",Report1!F93)</f>
        <v>#N/A</v>
      </c>
      <c r="D81" s="5" t="str">
        <f>IF(Report1!G93="","#N/A",Report1!G93)</f>
        <v>#N/A</v>
      </c>
      <c r="E81" s="7">
        <f>IF(Report1!H93="",DATE(1900,1,1),Report1!H93)</f>
        <v>1</v>
      </c>
      <c r="F81" s="5">
        <f>IF(Report1!I93="",0,Report1!I93)</f>
        <v>0</v>
      </c>
      <c r="G81" s="7">
        <f t="shared" si="2"/>
        <v>1</v>
      </c>
      <c r="H81" s="7">
        <f t="shared" si="2"/>
        <v>1</v>
      </c>
      <c r="I81" s="5">
        <v>0</v>
      </c>
      <c r="J81" s="7">
        <f t="shared" si="3"/>
        <v>1</v>
      </c>
      <c r="K81" s="7">
        <f t="shared" si="3"/>
        <v>1</v>
      </c>
      <c r="L81" s="5">
        <v>0</v>
      </c>
      <c r="M81" s="5" t="str">
        <f>IF(Report1!J93="","#N/A",Report1!J93)</f>
        <v>#N/A</v>
      </c>
    </row>
    <row r="82" spans="1:13" s="5" customFormat="1">
      <c r="A82" s="5">
        <f>IF(Report1!D94="",0,Report1!D94)</f>
        <v>0</v>
      </c>
      <c r="B82" s="5" t="str">
        <f>IF(Report1!E94="","#N/A",Report1!E94)</f>
        <v>#N/A</v>
      </c>
      <c r="C82" s="5" t="str">
        <f>IF(Report1!F94="","#N/A",Report1!F94)</f>
        <v>#N/A</v>
      </c>
      <c r="D82" s="5" t="str">
        <f>IF(Report1!G94="","#N/A",Report1!G94)</f>
        <v>#N/A</v>
      </c>
      <c r="E82" s="7">
        <f>IF(Report1!H94="",DATE(1900,1,1),Report1!H94)</f>
        <v>1</v>
      </c>
      <c r="F82" s="5">
        <f>IF(Report1!I94="",0,Report1!I94)</f>
        <v>0</v>
      </c>
      <c r="G82" s="7">
        <f t="shared" si="2"/>
        <v>1</v>
      </c>
      <c r="H82" s="7">
        <f t="shared" si="2"/>
        <v>1</v>
      </c>
      <c r="I82" s="5">
        <v>0</v>
      </c>
      <c r="J82" s="7">
        <f t="shared" si="3"/>
        <v>1</v>
      </c>
      <c r="K82" s="7">
        <f t="shared" si="3"/>
        <v>1</v>
      </c>
      <c r="L82" s="5">
        <v>0</v>
      </c>
      <c r="M82" s="5" t="str">
        <f>IF(Report1!J94="","#N/A",Report1!J94)</f>
        <v>#N/A</v>
      </c>
    </row>
    <row r="83" spans="1:13" s="5" customFormat="1">
      <c r="A83" s="5">
        <f>IF(Report1!D95="",0,Report1!D95)</f>
        <v>0</v>
      </c>
      <c r="B83" s="5" t="str">
        <f>IF(Report1!E95="","#N/A",Report1!E95)</f>
        <v>#N/A</v>
      </c>
      <c r="C83" s="5" t="str">
        <f>IF(Report1!F95="","#N/A",Report1!F95)</f>
        <v>#N/A</v>
      </c>
      <c r="D83" s="5" t="str">
        <f>IF(Report1!G95="","#N/A",Report1!G95)</f>
        <v>#N/A</v>
      </c>
      <c r="E83" s="7">
        <f>IF(Report1!H95="",DATE(1900,1,1),Report1!H95)</f>
        <v>1</v>
      </c>
      <c r="F83" s="5">
        <f>IF(Report1!I95="",0,Report1!I95)</f>
        <v>0</v>
      </c>
      <c r="G83" s="7">
        <f t="shared" si="2"/>
        <v>1</v>
      </c>
      <c r="H83" s="7">
        <f t="shared" si="2"/>
        <v>1</v>
      </c>
      <c r="I83" s="5">
        <v>0</v>
      </c>
      <c r="J83" s="7">
        <f t="shared" si="3"/>
        <v>1</v>
      </c>
      <c r="K83" s="7">
        <f t="shared" si="3"/>
        <v>1</v>
      </c>
      <c r="L83" s="5">
        <v>0</v>
      </c>
      <c r="M83" s="5" t="str">
        <f>IF(Report1!J95="","#N/A",Report1!J95)</f>
        <v>#N/A</v>
      </c>
    </row>
    <row r="84" spans="1:13" s="5" customFormat="1">
      <c r="A84" s="5">
        <f>IF(Report1!D96="",0,Report1!D96)</f>
        <v>0</v>
      </c>
      <c r="B84" s="5" t="str">
        <f>IF(Report1!E96="","#N/A",Report1!E96)</f>
        <v>#N/A</v>
      </c>
      <c r="C84" s="5" t="str">
        <f>IF(Report1!F96="","#N/A",Report1!F96)</f>
        <v>#N/A</v>
      </c>
      <c r="D84" s="5" t="str">
        <f>IF(Report1!G96="","#N/A",Report1!G96)</f>
        <v>#N/A</v>
      </c>
      <c r="E84" s="7">
        <f>IF(Report1!H96="",DATE(1900,1,1),Report1!H96)</f>
        <v>1</v>
      </c>
      <c r="F84" s="5">
        <f>IF(Report1!I96="",0,Report1!I96)</f>
        <v>0</v>
      </c>
      <c r="G84" s="7">
        <f t="shared" si="2"/>
        <v>1</v>
      </c>
      <c r="H84" s="7">
        <f t="shared" si="2"/>
        <v>1</v>
      </c>
      <c r="I84" s="5">
        <v>0</v>
      </c>
      <c r="J84" s="7">
        <f t="shared" si="3"/>
        <v>1</v>
      </c>
      <c r="K84" s="7">
        <f t="shared" si="3"/>
        <v>1</v>
      </c>
      <c r="L84" s="5">
        <v>0</v>
      </c>
      <c r="M84" s="5" t="str">
        <f>IF(Report1!J96="","#N/A",Report1!J96)</f>
        <v>#N/A</v>
      </c>
    </row>
    <row r="85" spans="1:13" s="5" customFormat="1">
      <c r="A85" s="5">
        <f>IF(Report1!D97="",0,Report1!D97)</f>
        <v>0</v>
      </c>
      <c r="B85" s="5" t="str">
        <f>IF(Report1!E97="","#N/A",Report1!E97)</f>
        <v>#N/A</v>
      </c>
      <c r="C85" s="5" t="str">
        <f>IF(Report1!F97="","#N/A",Report1!F97)</f>
        <v>#N/A</v>
      </c>
      <c r="D85" s="5" t="str">
        <f>IF(Report1!G97="","#N/A",Report1!G97)</f>
        <v>#N/A</v>
      </c>
      <c r="E85" s="7">
        <f>IF(Report1!H97="",DATE(1900,1,1),Report1!H97)</f>
        <v>1</v>
      </c>
      <c r="F85" s="5">
        <f>IF(Report1!I97="",0,Report1!I97)</f>
        <v>0</v>
      </c>
      <c r="G85" s="7">
        <f t="shared" si="2"/>
        <v>1</v>
      </c>
      <c r="H85" s="7">
        <f t="shared" si="2"/>
        <v>1</v>
      </c>
      <c r="I85" s="5">
        <v>0</v>
      </c>
      <c r="J85" s="7">
        <f t="shared" si="3"/>
        <v>1</v>
      </c>
      <c r="K85" s="7">
        <f t="shared" si="3"/>
        <v>1</v>
      </c>
      <c r="L85" s="5">
        <v>0</v>
      </c>
      <c r="M85" s="5" t="str">
        <f>IF(Report1!J97="","#N/A",Report1!J97)</f>
        <v>#N/A</v>
      </c>
    </row>
    <row r="86" spans="1:13" s="5" customFormat="1">
      <c r="A86" s="5">
        <f>IF(Report1!D98="",0,Report1!D98)</f>
        <v>0</v>
      </c>
      <c r="B86" s="5" t="str">
        <f>IF(Report1!E98="","#N/A",Report1!E98)</f>
        <v>#N/A</v>
      </c>
      <c r="C86" s="5" t="str">
        <f>IF(Report1!F98="","#N/A",Report1!F98)</f>
        <v>#N/A</v>
      </c>
      <c r="D86" s="5" t="str">
        <f>IF(Report1!G98="","#N/A",Report1!G98)</f>
        <v>#N/A</v>
      </c>
      <c r="E86" s="7">
        <f>IF(Report1!H98="",DATE(1900,1,1),Report1!H98)</f>
        <v>1</v>
      </c>
      <c r="F86" s="5">
        <f>IF(Report1!I98="",0,Report1!I98)</f>
        <v>0</v>
      </c>
      <c r="G86" s="7">
        <f t="shared" si="2"/>
        <v>1</v>
      </c>
      <c r="H86" s="7">
        <f t="shared" si="2"/>
        <v>1</v>
      </c>
      <c r="I86" s="5">
        <v>0</v>
      </c>
      <c r="J86" s="7">
        <f t="shared" si="3"/>
        <v>1</v>
      </c>
      <c r="K86" s="7">
        <f t="shared" si="3"/>
        <v>1</v>
      </c>
      <c r="L86" s="5">
        <v>0</v>
      </c>
      <c r="M86" s="5" t="str">
        <f>IF(Report1!J98="","#N/A",Report1!J98)</f>
        <v>#N/A</v>
      </c>
    </row>
    <row r="87" spans="1:13" s="5" customFormat="1">
      <c r="A87" s="5">
        <f>IF(Report1!D99="",0,Report1!D99)</f>
        <v>0</v>
      </c>
      <c r="B87" s="5" t="str">
        <f>IF(Report1!E99="","#N/A",Report1!E99)</f>
        <v>#N/A</v>
      </c>
      <c r="C87" s="5" t="str">
        <f>IF(Report1!F99="","#N/A",Report1!F99)</f>
        <v>#N/A</v>
      </c>
      <c r="D87" s="5" t="str">
        <f>IF(Report1!G99="","#N/A",Report1!G99)</f>
        <v>#N/A</v>
      </c>
      <c r="E87" s="7">
        <f>IF(Report1!H99="",DATE(1900,1,1),Report1!H99)</f>
        <v>1</v>
      </c>
      <c r="F87" s="5">
        <f>IF(Report1!I99="",0,Report1!I99)</f>
        <v>0</v>
      </c>
      <c r="G87" s="7">
        <f t="shared" si="2"/>
        <v>1</v>
      </c>
      <c r="H87" s="7">
        <f t="shared" si="2"/>
        <v>1</v>
      </c>
      <c r="I87" s="5">
        <v>0</v>
      </c>
      <c r="J87" s="7">
        <f t="shared" si="3"/>
        <v>1</v>
      </c>
      <c r="K87" s="7">
        <f t="shared" si="3"/>
        <v>1</v>
      </c>
      <c r="L87" s="5">
        <v>0</v>
      </c>
      <c r="M87" s="5" t="str">
        <f>IF(Report1!J99="","#N/A",Report1!J99)</f>
        <v>#N/A</v>
      </c>
    </row>
    <row r="88" spans="1:13" s="5" customFormat="1">
      <c r="A88" s="5">
        <f>IF(Report1!D100="",0,Report1!D100)</f>
        <v>0</v>
      </c>
      <c r="B88" s="5" t="str">
        <f>IF(Report1!E100="","#N/A",Report1!E100)</f>
        <v>#N/A</v>
      </c>
      <c r="C88" s="5" t="str">
        <f>IF(Report1!F100="","#N/A",Report1!F100)</f>
        <v>#N/A</v>
      </c>
      <c r="D88" s="5" t="str">
        <f>IF(Report1!G100="","#N/A",Report1!G100)</f>
        <v>#N/A</v>
      </c>
      <c r="E88" s="7">
        <f>IF(Report1!H100="",DATE(1900,1,1),Report1!H100)</f>
        <v>1</v>
      </c>
      <c r="F88" s="5">
        <f>IF(Report1!I100="",0,Report1!I100)</f>
        <v>0</v>
      </c>
      <c r="G88" s="7">
        <f t="shared" si="2"/>
        <v>1</v>
      </c>
      <c r="H88" s="7">
        <f t="shared" si="2"/>
        <v>1</v>
      </c>
      <c r="I88" s="5">
        <v>0</v>
      </c>
      <c r="J88" s="7">
        <f t="shared" si="3"/>
        <v>1</v>
      </c>
      <c r="K88" s="7">
        <f t="shared" si="3"/>
        <v>1</v>
      </c>
      <c r="L88" s="5">
        <v>0</v>
      </c>
      <c r="M88" s="5" t="str">
        <f>IF(Report1!J100="","#N/A",Report1!J100)</f>
        <v>#N/A</v>
      </c>
    </row>
    <row r="89" spans="1:13" s="5" customFormat="1">
      <c r="A89" s="5">
        <f>IF(Report1!D101="",0,Report1!D101)</f>
        <v>0</v>
      </c>
      <c r="B89" s="5" t="str">
        <f>IF(Report1!E101="","#N/A",Report1!E101)</f>
        <v>#N/A</v>
      </c>
      <c r="C89" s="5" t="str">
        <f>IF(Report1!F101="","#N/A",Report1!F101)</f>
        <v>#N/A</v>
      </c>
      <c r="D89" s="5" t="str">
        <f>IF(Report1!G101="","#N/A",Report1!G101)</f>
        <v>#N/A</v>
      </c>
      <c r="E89" s="7">
        <f>IF(Report1!H101="",DATE(1900,1,1),Report1!H101)</f>
        <v>1</v>
      </c>
      <c r="F89" s="5">
        <f>IF(Report1!I101="",0,Report1!I101)</f>
        <v>0</v>
      </c>
      <c r="G89" s="7">
        <f t="shared" si="2"/>
        <v>1</v>
      </c>
      <c r="H89" s="7">
        <f t="shared" si="2"/>
        <v>1</v>
      </c>
      <c r="I89" s="5">
        <v>0</v>
      </c>
      <c r="J89" s="7">
        <f t="shared" si="3"/>
        <v>1</v>
      </c>
      <c r="K89" s="7">
        <f t="shared" si="3"/>
        <v>1</v>
      </c>
      <c r="L89" s="5">
        <v>0</v>
      </c>
      <c r="M89" s="5" t="str">
        <f>IF(Report1!J101="","#N/A",Report1!J101)</f>
        <v>#N/A</v>
      </c>
    </row>
    <row r="90" spans="1:13" s="5" customFormat="1">
      <c r="A90" s="5">
        <f>IF(Report1!D102="",0,Report1!D102)</f>
        <v>0</v>
      </c>
      <c r="B90" s="5" t="str">
        <f>IF(Report1!E102="","#N/A",Report1!E102)</f>
        <v>#N/A</v>
      </c>
      <c r="C90" s="5" t="str">
        <f>IF(Report1!F102="","#N/A",Report1!F102)</f>
        <v>#N/A</v>
      </c>
      <c r="D90" s="5" t="str">
        <f>IF(Report1!G102="","#N/A",Report1!G102)</f>
        <v>#N/A</v>
      </c>
      <c r="E90" s="7">
        <f>IF(Report1!H102="",DATE(1900,1,1),Report1!H102)</f>
        <v>1</v>
      </c>
      <c r="F90" s="5">
        <f>IF(Report1!I102="",0,Report1!I102)</f>
        <v>0</v>
      </c>
      <c r="G90" s="7">
        <f t="shared" si="2"/>
        <v>1</v>
      </c>
      <c r="H90" s="7">
        <f t="shared" si="2"/>
        <v>1</v>
      </c>
      <c r="I90" s="5">
        <v>0</v>
      </c>
      <c r="J90" s="7">
        <f t="shared" si="3"/>
        <v>1</v>
      </c>
      <c r="K90" s="7">
        <f t="shared" si="3"/>
        <v>1</v>
      </c>
      <c r="L90" s="5">
        <v>0</v>
      </c>
      <c r="M90" s="5" t="str">
        <f>IF(Report1!J102="","#N/A",Report1!J102)</f>
        <v>#N/A</v>
      </c>
    </row>
    <row r="91" spans="1:13" s="5" customFormat="1">
      <c r="A91" s="5">
        <f>IF(Report1!D103="",0,Report1!D103)</f>
        <v>0</v>
      </c>
      <c r="B91" s="5" t="str">
        <f>IF(Report1!E103="","#N/A",Report1!E103)</f>
        <v>#N/A</v>
      </c>
      <c r="C91" s="5" t="str">
        <f>IF(Report1!F103="","#N/A",Report1!F103)</f>
        <v>#N/A</v>
      </c>
      <c r="D91" s="5" t="str">
        <f>IF(Report1!G103="","#N/A",Report1!G103)</f>
        <v>#N/A</v>
      </c>
      <c r="E91" s="7">
        <f>IF(Report1!H103="",DATE(1900,1,1),Report1!H103)</f>
        <v>1</v>
      </c>
      <c r="F91" s="5">
        <f>IF(Report1!I103="",0,Report1!I103)</f>
        <v>0</v>
      </c>
      <c r="G91" s="7">
        <f t="shared" si="2"/>
        <v>1</v>
      </c>
      <c r="H91" s="7">
        <f t="shared" si="2"/>
        <v>1</v>
      </c>
      <c r="I91" s="5">
        <v>0</v>
      </c>
      <c r="J91" s="7">
        <f t="shared" si="3"/>
        <v>1</v>
      </c>
      <c r="K91" s="7">
        <f t="shared" si="3"/>
        <v>1</v>
      </c>
      <c r="L91" s="5">
        <v>0</v>
      </c>
      <c r="M91" s="5" t="str">
        <f>IF(Report1!J103="","#N/A",Report1!J103)</f>
        <v>#N/A</v>
      </c>
    </row>
    <row r="92" spans="1:13" s="5" customFormat="1">
      <c r="A92" s="5">
        <f>IF(Report1!D104="",0,Report1!D104)</f>
        <v>0</v>
      </c>
      <c r="B92" s="5" t="str">
        <f>IF(Report1!E104="","#N/A",Report1!E104)</f>
        <v>#N/A</v>
      </c>
      <c r="C92" s="5" t="str">
        <f>IF(Report1!F104="","#N/A",Report1!F104)</f>
        <v>#N/A</v>
      </c>
      <c r="D92" s="5" t="str">
        <f>IF(Report1!G104="","#N/A",Report1!G104)</f>
        <v>#N/A</v>
      </c>
      <c r="E92" s="7">
        <f>IF(Report1!H104="",DATE(1900,1,1),Report1!H104)</f>
        <v>1</v>
      </c>
      <c r="F92" s="5">
        <f>IF(Report1!I104="",0,Report1!I104)</f>
        <v>0</v>
      </c>
      <c r="G92" s="7">
        <f t="shared" si="2"/>
        <v>1</v>
      </c>
      <c r="H92" s="7">
        <f t="shared" si="2"/>
        <v>1</v>
      </c>
      <c r="I92" s="5">
        <v>0</v>
      </c>
      <c r="J92" s="7">
        <f t="shared" si="3"/>
        <v>1</v>
      </c>
      <c r="K92" s="7">
        <f t="shared" si="3"/>
        <v>1</v>
      </c>
      <c r="L92" s="5">
        <v>0</v>
      </c>
      <c r="M92" s="5" t="str">
        <f>IF(Report1!J104="","#N/A",Report1!J104)</f>
        <v>#N/A</v>
      </c>
    </row>
    <row r="93" spans="1:13" s="5" customFormat="1">
      <c r="A93" s="5">
        <f>IF(Report1!D105="",0,Report1!D105)</f>
        <v>0</v>
      </c>
      <c r="B93" s="5" t="str">
        <f>IF(Report1!E105="","#N/A",Report1!E105)</f>
        <v>#N/A</v>
      </c>
      <c r="C93" s="5" t="str">
        <f>IF(Report1!F105="","#N/A",Report1!F105)</f>
        <v>#N/A</v>
      </c>
      <c r="D93" s="5" t="str">
        <f>IF(Report1!G105="","#N/A",Report1!G105)</f>
        <v>#N/A</v>
      </c>
      <c r="E93" s="7">
        <f>IF(Report1!H105="",DATE(1900,1,1),Report1!H105)</f>
        <v>1</v>
      </c>
      <c r="F93" s="5">
        <f>IF(Report1!I105="",0,Report1!I105)</f>
        <v>0</v>
      </c>
      <c r="G93" s="7">
        <f t="shared" si="2"/>
        <v>1</v>
      </c>
      <c r="H93" s="7">
        <f t="shared" si="2"/>
        <v>1</v>
      </c>
      <c r="I93" s="5">
        <v>0</v>
      </c>
      <c r="J93" s="7">
        <f t="shared" si="3"/>
        <v>1</v>
      </c>
      <c r="K93" s="7">
        <f t="shared" si="3"/>
        <v>1</v>
      </c>
      <c r="L93" s="5">
        <v>0</v>
      </c>
      <c r="M93" s="5" t="str">
        <f>IF(Report1!J105="","#N/A",Report1!J105)</f>
        <v>#N/A</v>
      </c>
    </row>
    <row r="94" spans="1:13" s="5" customFormat="1">
      <c r="A94" s="5">
        <f>IF(Report1!D106="",0,Report1!D106)</f>
        <v>0</v>
      </c>
      <c r="B94" s="5" t="str">
        <f>IF(Report1!E106="","#N/A",Report1!E106)</f>
        <v>#N/A</v>
      </c>
      <c r="C94" s="5" t="str">
        <f>IF(Report1!F106="","#N/A",Report1!F106)</f>
        <v>#N/A</v>
      </c>
      <c r="D94" s="5" t="str">
        <f>IF(Report1!G106="","#N/A",Report1!G106)</f>
        <v>#N/A</v>
      </c>
      <c r="E94" s="7">
        <f>IF(Report1!H106="",DATE(1900,1,1),Report1!H106)</f>
        <v>1</v>
      </c>
      <c r="F94" s="5">
        <f>IF(Report1!I106="",0,Report1!I106)</f>
        <v>0</v>
      </c>
      <c r="G94" s="7">
        <f t="shared" si="2"/>
        <v>1</v>
      </c>
      <c r="H94" s="7">
        <f t="shared" si="2"/>
        <v>1</v>
      </c>
      <c r="I94" s="5">
        <v>0</v>
      </c>
      <c r="J94" s="7">
        <f t="shared" si="3"/>
        <v>1</v>
      </c>
      <c r="K94" s="7">
        <f t="shared" si="3"/>
        <v>1</v>
      </c>
      <c r="L94" s="5">
        <v>0</v>
      </c>
      <c r="M94" s="5" t="str">
        <f>IF(Report1!J106="","#N/A",Report1!J106)</f>
        <v>#N/A</v>
      </c>
    </row>
    <row r="95" spans="1:13" s="5" customFormat="1">
      <c r="A95" s="5">
        <f>IF(Report1!D107="",0,Report1!D107)</f>
        <v>0</v>
      </c>
      <c r="B95" s="5" t="str">
        <f>IF(Report1!E107="","#N/A",Report1!E107)</f>
        <v>#N/A</v>
      </c>
      <c r="C95" s="5" t="str">
        <f>IF(Report1!F107="","#N/A",Report1!F107)</f>
        <v>#N/A</v>
      </c>
      <c r="D95" s="5" t="str">
        <f>IF(Report1!G107="","#N/A",Report1!G107)</f>
        <v>#N/A</v>
      </c>
      <c r="E95" s="7">
        <f>IF(Report1!H107="",DATE(1900,1,1),Report1!H107)</f>
        <v>1</v>
      </c>
      <c r="F95" s="5">
        <f>IF(Report1!I107="",0,Report1!I107)</f>
        <v>0</v>
      </c>
      <c r="G95" s="7">
        <f t="shared" si="2"/>
        <v>1</v>
      </c>
      <c r="H95" s="7">
        <f t="shared" si="2"/>
        <v>1</v>
      </c>
      <c r="I95" s="5">
        <v>0</v>
      </c>
      <c r="J95" s="7">
        <f t="shared" si="3"/>
        <v>1</v>
      </c>
      <c r="K95" s="7">
        <f t="shared" si="3"/>
        <v>1</v>
      </c>
      <c r="L95" s="5">
        <v>0</v>
      </c>
      <c r="M95" s="5" t="str">
        <f>IF(Report1!J107="","#N/A",Report1!J107)</f>
        <v>#N/A</v>
      </c>
    </row>
    <row r="96" spans="1:13" s="5" customFormat="1">
      <c r="A96" s="5">
        <f>IF(Report1!D108="",0,Report1!D108)</f>
        <v>0</v>
      </c>
      <c r="B96" s="5" t="str">
        <f>IF(Report1!E108="","#N/A",Report1!E108)</f>
        <v>#N/A</v>
      </c>
      <c r="C96" s="5" t="str">
        <f>IF(Report1!F108="","#N/A",Report1!F108)</f>
        <v>#N/A</v>
      </c>
      <c r="D96" s="5" t="str">
        <f>IF(Report1!G108="","#N/A",Report1!G108)</f>
        <v>#N/A</v>
      </c>
      <c r="E96" s="7">
        <f>IF(Report1!H108="",DATE(1900,1,1),Report1!H108)</f>
        <v>1</v>
      </c>
      <c r="F96" s="5">
        <f>IF(Report1!I108="",0,Report1!I108)</f>
        <v>0</v>
      </c>
      <c r="G96" s="7">
        <f t="shared" si="2"/>
        <v>1</v>
      </c>
      <c r="H96" s="7">
        <f t="shared" si="2"/>
        <v>1</v>
      </c>
      <c r="I96" s="5">
        <v>0</v>
      </c>
      <c r="J96" s="7">
        <f t="shared" si="3"/>
        <v>1</v>
      </c>
      <c r="K96" s="7">
        <f t="shared" si="3"/>
        <v>1</v>
      </c>
      <c r="L96" s="5">
        <v>0</v>
      </c>
      <c r="M96" s="5" t="str">
        <f>IF(Report1!J108="","#N/A",Report1!J108)</f>
        <v>#N/A</v>
      </c>
    </row>
    <row r="97" spans="1:13" s="5" customFormat="1">
      <c r="A97" s="5">
        <f>IF(Report1!D109="",0,Report1!D109)</f>
        <v>0</v>
      </c>
      <c r="B97" s="5" t="str">
        <f>IF(Report1!E109="","#N/A",Report1!E109)</f>
        <v>#N/A</v>
      </c>
      <c r="C97" s="5" t="str">
        <f>IF(Report1!F109="","#N/A",Report1!F109)</f>
        <v>#N/A</v>
      </c>
      <c r="D97" s="5" t="str">
        <f>IF(Report1!G109="","#N/A",Report1!G109)</f>
        <v>#N/A</v>
      </c>
      <c r="E97" s="7">
        <f>IF(Report1!H109="",DATE(1900,1,1),Report1!H109)</f>
        <v>1</v>
      </c>
      <c r="F97" s="5">
        <f>IF(Report1!I109="",0,Report1!I109)</f>
        <v>0</v>
      </c>
      <c r="G97" s="7">
        <f t="shared" si="2"/>
        <v>1</v>
      </c>
      <c r="H97" s="7">
        <f t="shared" si="2"/>
        <v>1</v>
      </c>
      <c r="I97" s="5">
        <v>0</v>
      </c>
      <c r="J97" s="7">
        <f t="shared" si="3"/>
        <v>1</v>
      </c>
      <c r="K97" s="7">
        <f t="shared" si="3"/>
        <v>1</v>
      </c>
      <c r="L97" s="5">
        <v>0</v>
      </c>
      <c r="M97" s="5" t="str">
        <f>IF(Report1!J109="","#N/A",Report1!J109)</f>
        <v>#N/A</v>
      </c>
    </row>
    <row r="98" spans="1:13" s="5" customFormat="1">
      <c r="A98" s="5">
        <f>IF(Report1!D110="",0,Report1!D110)</f>
        <v>0</v>
      </c>
      <c r="B98" s="5" t="str">
        <f>IF(Report1!E110="","#N/A",Report1!E110)</f>
        <v>#N/A</v>
      </c>
      <c r="C98" s="5" t="str">
        <f>IF(Report1!F110="","#N/A",Report1!F110)</f>
        <v>#N/A</v>
      </c>
      <c r="D98" s="5" t="str">
        <f>IF(Report1!G110="","#N/A",Report1!G110)</f>
        <v>#N/A</v>
      </c>
      <c r="E98" s="7">
        <f>IF(Report1!H110="",DATE(1900,1,1),Report1!H110)</f>
        <v>1</v>
      </c>
      <c r="F98" s="5">
        <f>IF(Report1!I110="",0,Report1!I110)</f>
        <v>0</v>
      </c>
      <c r="G98" s="7">
        <f t="shared" si="2"/>
        <v>1</v>
      </c>
      <c r="H98" s="7">
        <f t="shared" si="2"/>
        <v>1</v>
      </c>
      <c r="I98" s="5">
        <v>0</v>
      </c>
      <c r="J98" s="7">
        <f t="shared" si="3"/>
        <v>1</v>
      </c>
      <c r="K98" s="7">
        <f t="shared" si="3"/>
        <v>1</v>
      </c>
      <c r="L98" s="5">
        <v>0</v>
      </c>
      <c r="M98" s="5" t="str">
        <f>IF(Report1!J110="","#N/A",Report1!J110)</f>
        <v>#N/A</v>
      </c>
    </row>
    <row r="99" spans="1:13" s="5" customFormat="1">
      <c r="A99" s="5">
        <f>IF(Report1!D111="",0,Report1!D111)</f>
        <v>0</v>
      </c>
      <c r="B99" s="5" t="str">
        <f>IF(Report1!E111="","#N/A",Report1!E111)</f>
        <v>#N/A</v>
      </c>
      <c r="C99" s="5" t="str">
        <f>IF(Report1!F111="","#N/A",Report1!F111)</f>
        <v>#N/A</v>
      </c>
      <c r="D99" s="5" t="str">
        <f>IF(Report1!G111="","#N/A",Report1!G111)</f>
        <v>#N/A</v>
      </c>
      <c r="E99" s="7">
        <f>IF(Report1!H111="",DATE(1900,1,1),Report1!H111)</f>
        <v>1</v>
      </c>
      <c r="F99" s="5">
        <f>IF(Report1!I111="",0,Report1!I111)</f>
        <v>0</v>
      </c>
      <c r="G99" s="7">
        <f t="shared" si="2"/>
        <v>1</v>
      </c>
      <c r="H99" s="7">
        <f t="shared" si="2"/>
        <v>1</v>
      </c>
      <c r="I99" s="5">
        <v>0</v>
      </c>
      <c r="J99" s="7">
        <f t="shared" si="3"/>
        <v>1</v>
      </c>
      <c r="K99" s="7">
        <f t="shared" si="3"/>
        <v>1</v>
      </c>
      <c r="L99" s="5">
        <v>0</v>
      </c>
      <c r="M99" s="5" t="str">
        <f>IF(Report1!J111="","#N/A",Report1!J111)</f>
        <v>#N/A</v>
      </c>
    </row>
    <row r="100" spans="1:13" s="5" customFormat="1">
      <c r="A100" s="5">
        <f>IF(Report1!D112="",0,Report1!D112)</f>
        <v>0</v>
      </c>
      <c r="B100" s="5" t="str">
        <f>IF(Report1!E112="","#N/A",Report1!E112)</f>
        <v>#N/A</v>
      </c>
      <c r="C100" s="5" t="str">
        <f>IF(Report1!F112="","#N/A",Report1!F112)</f>
        <v>#N/A</v>
      </c>
      <c r="D100" s="5" t="str">
        <f>IF(Report1!G112="","#N/A",Report1!G112)</f>
        <v>#N/A</v>
      </c>
      <c r="E100" s="7">
        <f>IF(Report1!H112="",DATE(1900,1,1),Report1!H112)</f>
        <v>1</v>
      </c>
      <c r="F100" s="5">
        <f>IF(Report1!I112="",0,Report1!I112)</f>
        <v>0</v>
      </c>
      <c r="G100" s="7">
        <f t="shared" si="2"/>
        <v>1</v>
      </c>
      <c r="H100" s="7">
        <f t="shared" si="2"/>
        <v>1</v>
      </c>
      <c r="I100" s="5">
        <v>0</v>
      </c>
      <c r="J100" s="7">
        <f t="shared" si="3"/>
        <v>1</v>
      </c>
      <c r="K100" s="7">
        <f t="shared" si="3"/>
        <v>1</v>
      </c>
      <c r="L100" s="5">
        <v>0</v>
      </c>
      <c r="M100" s="5" t="str">
        <f>IF(Report1!J112="","#N/A",Report1!J112)</f>
        <v>#N/A</v>
      </c>
    </row>
    <row r="101" spans="1:13" s="5" customFormat="1">
      <c r="A101" s="5">
        <f>IF(Report1!D113="",0,Report1!D113)</f>
        <v>0</v>
      </c>
      <c r="B101" s="5" t="str">
        <f>IF(Report1!E113="","#N/A",Report1!E113)</f>
        <v>#N/A</v>
      </c>
      <c r="C101" s="5" t="str">
        <f>IF(Report1!F113="","#N/A",Report1!F113)</f>
        <v>#N/A</v>
      </c>
      <c r="D101" s="5" t="str">
        <f>IF(Report1!G113="","#N/A",Report1!G113)</f>
        <v>#N/A</v>
      </c>
      <c r="E101" s="7">
        <f>IF(Report1!H113="",DATE(1900,1,1),Report1!H113)</f>
        <v>1</v>
      </c>
      <c r="F101" s="5">
        <f>IF(Report1!I113="",0,Report1!I113)</f>
        <v>0</v>
      </c>
      <c r="G101" s="7">
        <f t="shared" si="2"/>
        <v>1</v>
      </c>
      <c r="H101" s="7">
        <f t="shared" si="2"/>
        <v>1</v>
      </c>
      <c r="I101" s="5">
        <v>0</v>
      </c>
      <c r="J101" s="7">
        <f t="shared" si="3"/>
        <v>1</v>
      </c>
      <c r="K101" s="7">
        <f t="shared" si="3"/>
        <v>1</v>
      </c>
      <c r="L101" s="5">
        <v>0</v>
      </c>
      <c r="M101" s="5" t="str">
        <f>IF(Report1!J113="","#N/A",Report1!J113)</f>
        <v>#N/A</v>
      </c>
    </row>
    <row r="102" spans="1:13" s="5" customFormat="1">
      <c r="A102" s="5">
        <f>IF(Report1!D114="",0,Report1!D114)</f>
        <v>0</v>
      </c>
      <c r="B102" s="5" t="str">
        <f>IF(Report1!E114="","#N/A",Report1!E114)</f>
        <v>#N/A</v>
      </c>
      <c r="C102" s="5" t="str">
        <f>IF(Report1!F114="","#N/A",Report1!F114)</f>
        <v>#N/A</v>
      </c>
      <c r="D102" s="5" t="str">
        <f>IF(Report1!G114="","#N/A",Report1!G114)</f>
        <v>#N/A</v>
      </c>
      <c r="E102" s="7">
        <f>IF(Report1!H114="",DATE(1900,1,1),Report1!H114)</f>
        <v>1</v>
      </c>
      <c r="F102" s="5">
        <f>IF(Report1!I114="",0,Report1!I114)</f>
        <v>0</v>
      </c>
      <c r="G102" s="7">
        <f t="shared" si="2"/>
        <v>1</v>
      </c>
      <c r="H102" s="7">
        <f t="shared" si="2"/>
        <v>1</v>
      </c>
      <c r="I102" s="5">
        <v>0</v>
      </c>
      <c r="J102" s="7">
        <f t="shared" si="3"/>
        <v>1</v>
      </c>
      <c r="K102" s="7">
        <f t="shared" si="3"/>
        <v>1</v>
      </c>
      <c r="L102" s="5">
        <v>0</v>
      </c>
      <c r="M102" s="5" t="str">
        <f>IF(Report1!J114="","#N/A",Report1!J114)</f>
        <v>#N/A</v>
      </c>
    </row>
    <row r="103" spans="1:13" s="5" customFormat="1">
      <c r="A103" s="5">
        <f>IF(Report1!D115="",0,Report1!D115)</f>
        <v>0</v>
      </c>
      <c r="B103" s="5" t="str">
        <f>IF(Report1!E115="","#N/A",Report1!E115)</f>
        <v>#N/A</v>
      </c>
      <c r="C103" s="5" t="str">
        <f>IF(Report1!F115="","#N/A",Report1!F115)</f>
        <v>#N/A</v>
      </c>
      <c r="D103" s="5" t="str">
        <f>IF(Report1!G115="","#N/A",Report1!G115)</f>
        <v>#N/A</v>
      </c>
      <c r="E103" s="7">
        <f>IF(Report1!H115="",DATE(1900,1,1),Report1!H115)</f>
        <v>1</v>
      </c>
      <c r="F103" s="5">
        <f>IF(Report1!I115="",0,Report1!I115)</f>
        <v>0</v>
      </c>
      <c r="G103" s="7">
        <f t="shared" si="2"/>
        <v>1</v>
      </c>
      <c r="H103" s="7">
        <f t="shared" si="2"/>
        <v>1</v>
      </c>
      <c r="I103" s="5">
        <v>0</v>
      </c>
      <c r="J103" s="7">
        <f t="shared" si="3"/>
        <v>1</v>
      </c>
      <c r="K103" s="7">
        <f t="shared" si="3"/>
        <v>1</v>
      </c>
      <c r="L103" s="5">
        <v>0</v>
      </c>
      <c r="M103" s="5" t="str">
        <f>IF(Report1!J115="","#N/A",Report1!J115)</f>
        <v>#N/A</v>
      </c>
    </row>
    <row r="104" spans="1:13" s="5" customFormat="1">
      <c r="A104" s="5">
        <f>IF(Report1!D116="",0,Report1!D116)</f>
        <v>0</v>
      </c>
      <c r="B104" s="5" t="str">
        <f>IF(Report1!E116="","#N/A",Report1!E116)</f>
        <v>#N/A</v>
      </c>
      <c r="C104" s="5" t="str">
        <f>IF(Report1!F116="","#N/A",Report1!F116)</f>
        <v>#N/A</v>
      </c>
      <c r="D104" s="5" t="str">
        <f>IF(Report1!G116="","#N/A",Report1!G116)</f>
        <v>#N/A</v>
      </c>
      <c r="E104" s="7">
        <f>IF(Report1!H116="",DATE(1900,1,1),Report1!H116)</f>
        <v>1</v>
      </c>
      <c r="F104" s="5">
        <f>IF(Report1!I116="",0,Report1!I116)</f>
        <v>0</v>
      </c>
      <c r="G104" s="7">
        <f t="shared" si="2"/>
        <v>1</v>
      </c>
      <c r="H104" s="7">
        <f t="shared" si="2"/>
        <v>1</v>
      </c>
      <c r="I104" s="5">
        <v>0</v>
      </c>
      <c r="J104" s="7">
        <f t="shared" si="3"/>
        <v>1</v>
      </c>
      <c r="K104" s="7">
        <f t="shared" si="3"/>
        <v>1</v>
      </c>
      <c r="L104" s="5">
        <v>0</v>
      </c>
      <c r="M104" s="5" t="str">
        <f>IF(Report1!J116="","#N/A",Report1!J116)</f>
        <v>#N/A</v>
      </c>
    </row>
    <row r="105" spans="1:13" s="5" customFormat="1">
      <c r="A105" s="5">
        <f>IF(Report1!D117="",0,Report1!D117)</f>
        <v>0</v>
      </c>
      <c r="B105" s="5" t="str">
        <f>IF(Report1!E117="","#N/A",Report1!E117)</f>
        <v>#N/A</v>
      </c>
      <c r="C105" s="5" t="str">
        <f>IF(Report1!F117="","#N/A",Report1!F117)</f>
        <v>#N/A</v>
      </c>
      <c r="D105" s="5" t="str">
        <f>IF(Report1!G117="","#N/A",Report1!G117)</f>
        <v>#N/A</v>
      </c>
      <c r="E105" s="7">
        <f>IF(Report1!H117="",DATE(1900,1,1),Report1!H117)</f>
        <v>1</v>
      </c>
      <c r="F105" s="5">
        <f>IF(Report1!I117="",0,Report1!I117)</f>
        <v>0</v>
      </c>
      <c r="G105" s="7">
        <f t="shared" si="2"/>
        <v>1</v>
      </c>
      <c r="H105" s="7">
        <f t="shared" si="2"/>
        <v>1</v>
      </c>
      <c r="I105" s="5">
        <v>0</v>
      </c>
      <c r="J105" s="7">
        <f t="shared" si="3"/>
        <v>1</v>
      </c>
      <c r="K105" s="7">
        <f t="shared" si="3"/>
        <v>1</v>
      </c>
      <c r="L105" s="5">
        <v>0</v>
      </c>
      <c r="M105" s="5" t="str">
        <f>IF(Report1!J117="","#N/A",Report1!J117)</f>
        <v>#N/A</v>
      </c>
    </row>
    <row r="106" spans="1:13" s="5" customFormat="1">
      <c r="A106" s="5">
        <f>IF(Report1!D118="",0,Report1!D118)</f>
        <v>0</v>
      </c>
      <c r="B106" s="5" t="str">
        <f>IF(Report1!E118="","#N/A",Report1!E118)</f>
        <v>#N/A</v>
      </c>
      <c r="C106" s="5" t="str">
        <f>IF(Report1!F118="","#N/A",Report1!F118)</f>
        <v>#N/A</v>
      </c>
      <c r="D106" s="5" t="str">
        <f>IF(Report1!G118="","#N/A",Report1!G118)</f>
        <v>#N/A</v>
      </c>
      <c r="E106" s="7">
        <f>IF(Report1!H118="",DATE(1900,1,1),Report1!H118)</f>
        <v>1</v>
      </c>
      <c r="F106" s="5">
        <f>IF(Report1!I118="",0,Report1!I118)</f>
        <v>0</v>
      </c>
      <c r="G106" s="7">
        <f t="shared" si="2"/>
        <v>1</v>
      </c>
      <c r="H106" s="7">
        <f t="shared" si="2"/>
        <v>1</v>
      </c>
      <c r="I106" s="5">
        <v>0</v>
      </c>
      <c r="J106" s="7">
        <f t="shared" si="3"/>
        <v>1</v>
      </c>
      <c r="K106" s="7">
        <f t="shared" si="3"/>
        <v>1</v>
      </c>
      <c r="L106" s="5">
        <v>0</v>
      </c>
      <c r="M106" s="5" t="str">
        <f>IF(Report1!J118="","#N/A",Report1!J118)</f>
        <v>#N/A</v>
      </c>
    </row>
    <row r="107" spans="1:13" s="5" customFormat="1">
      <c r="A107" s="5">
        <f>IF(Report1!D119="",0,Report1!D119)</f>
        <v>0</v>
      </c>
      <c r="B107" s="5" t="str">
        <f>IF(Report1!E119="","#N/A",Report1!E119)</f>
        <v>#N/A</v>
      </c>
      <c r="C107" s="5" t="str">
        <f>IF(Report1!F119="","#N/A",Report1!F119)</f>
        <v>#N/A</v>
      </c>
      <c r="D107" s="5" t="str">
        <f>IF(Report1!G119="","#N/A",Report1!G119)</f>
        <v>#N/A</v>
      </c>
      <c r="E107" s="7">
        <f>IF(Report1!H119="",DATE(1900,1,1),Report1!H119)</f>
        <v>1</v>
      </c>
      <c r="F107" s="5">
        <f>IF(Report1!I119="",0,Report1!I119)</f>
        <v>0</v>
      </c>
      <c r="G107" s="7">
        <f t="shared" si="2"/>
        <v>1</v>
      </c>
      <c r="H107" s="7">
        <f t="shared" si="2"/>
        <v>1</v>
      </c>
      <c r="I107" s="5">
        <v>0</v>
      </c>
      <c r="J107" s="7">
        <f t="shared" si="3"/>
        <v>1</v>
      </c>
      <c r="K107" s="7">
        <f t="shared" si="3"/>
        <v>1</v>
      </c>
      <c r="L107" s="5">
        <v>0</v>
      </c>
      <c r="M107" s="5" t="str">
        <f>IF(Report1!J119="","#N/A",Report1!J119)</f>
        <v>#N/A</v>
      </c>
    </row>
    <row r="108" spans="1:13" s="5" customFormat="1">
      <c r="A108" s="5">
        <f>IF(Report1!D120="",0,Report1!D120)</f>
        <v>0</v>
      </c>
      <c r="B108" s="5" t="str">
        <f>IF(Report1!E120="","#N/A",Report1!E120)</f>
        <v>#N/A</v>
      </c>
      <c r="C108" s="5" t="str">
        <f>IF(Report1!F120="","#N/A",Report1!F120)</f>
        <v>#N/A</v>
      </c>
      <c r="D108" s="5" t="str">
        <f>IF(Report1!G120="","#N/A",Report1!G120)</f>
        <v>#N/A</v>
      </c>
      <c r="E108" s="7">
        <f>IF(Report1!H120="",DATE(1900,1,1),Report1!H120)</f>
        <v>1</v>
      </c>
      <c r="F108" s="5">
        <f>IF(Report1!I120="",0,Report1!I120)</f>
        <v>0</v>
      </c>
      <c r="G108" s="7">
        <f t="shared" si="2"/>
        <v>1</v>
      </c>
      <c r="H108" s="7">
        <f t="shared" si="2"/>
        <v>1</v>
      </c>
      <c r="I108" s="5">
        <v>0</v>
      </c>
      <c r="J108" s="7">
        <f t="shared" si="3"/>
        <v>1</v>
      </c>
      <c r="K108" s="7">
        <f t="shared" si="3"/>
        <v>1</v>
      </c>
      <c r="L108" s="5">
        <v>0</v>
      </c>
      <c r="M108" s="5" t="str">
        <f>IF(Report1!J120="","#N/A",Report1!J120)</f>
        <v>#N/A</v>
      </c>
    </row>
    <row r="109" spans="1:13" s="5" customFormat="1">
      <c r="A109" s="5">
        <f>IF(Report1!D121="",0,Report1!D121)</f>
        <v>0</v>
      </c>
      <c r="B109" s="5" t="str">
        <f>IF(Report1!E121="","#N/A",Report1!E121)</f>
        <v>#N/A</v>
      </c>
      <c r="C109" s="5" t="str">
        <f>IF(Report1!F121="","#N/A",Report1!F121)</f>
        <v>#N/A</v>
      </c>
      <c r="D109" s="5" t="str">
        <f>IF(Report1!G121="","#N/A",Report1!G121)</f>
        <v>#N/A</v>
      </c>
      <c r="E109" s="7">
        <f>IF(Report1!H121="",DATE(1900,1,1),Report1!H121)</f>
        <v>1</v>
      </c>
      <c r="F109" s="5">
        <f>IF(Report1!I121="",0,Report1!I121)</f>
        <v>0</v>
      </c>
      <c r="G109" s="7">
        <f t="shared" si="2"/>
        <v>1</v>
      </c>
      <c r="H109" s="7">
        <f t="shared" si="2"/>
        <v>1</v>
      </c>
      <c r="I109" s="5">
        <v>0</v>
      </c>
      <c r="J109" s="7">
        <f t="shared" si="3"/>
        <v>1</v>
      </c>
      <c r="K109" s="7">
        <f t="shared" si="3"/>
        <v>1</v>
      </c>
      <c r="L109" s="5">
        <v>0</v>
      </c>
      <c r="M109" s="5" t="str">
        <f>IF(Report1!J121="","#N/A",Report1!J121)</f>
        <v>#N/A</v>
      </c>
    </row>
    <row r="110" spans="1:13" s="5" customFormat="1">
      <c r="A110" s="5">
        <f>IF(Report1!D122="",0,Report1!D122)</f>
        <v>0</v>
      </c>
      <c r="B110" s="5" t="str">
        <f>IF(Report1!E122="","#N/A",Report1!E122)</f>
        <v>#N/A</v>
      </c>
      <c r="C110" s="5" t="str">
        <f>IF(Report1!F122="","#N/A",Report1!F122)</f>
        <v>#N/A</v>
      </c>
      <c r="D110" s="5" t="str">
        <f>IF(Report1!G122="","#N/A",Report1!G122)</f>
        <v>#N/A</v>
      </c>
      <c r="E110" s="7">
        <f>IF(Report1!H122="",DATE(1900,1,1),Report1!H122)</f>
        <v>1</v>
      </c>
      <c r="F110" s="5">
        <f>IF(Report1!I122="",0,Report1!I122)</f>
        <v>0</v>
      </c>
      <c r="G110" s="7">
        <f t="shared" si="2"/>
        <v>1</v>
      </c>
      <c r="H110" s="7">
        <f t="shared" si="2"/>
        <v>1</v>
      </c>
      <c r="I110" s="5">
        <v>0</v>
      </c>
      <c r="J110" s="7">
        <f t="shared" si="3"/>
        <v>1</v>
      </c>
      <c r="K110" s="7">
        <f t="shared" si="3"/>
        <v>1</v>
      </c>
      <c r="L110" s="5">
        <v>0</v>
      </c>
      <c r="M110" s="5" t="str">
        <f>IF(Report1!J122="","#N/A",Report1!J122)</f>
        <v>#N/A</v>
      </c>
    </row>
    <row r="111" spans="1:13" s="5" customFormat="1">
      <c r="A111" s="5">
        <f>IF(Report1!D123="",0,Report1!D123)</f>
        <v>0</v>
      </c>
      <c r="B111" s="5" t="str">
        <f>IF(Report1!E123="","#N/A",Report1!E123)</f>
        <v>#N/A</v>
      </c>
      <c r="C111" s="5" t="str">
        <f>IF(Report1!F123="","#N/A",Report1!F123)</f>
        <v>#N/A</v>
      </c>
      <c r="D111" s="5" t="str">
        <f>IF(Report1!G123="","#N/A",Report1!G123)</f>
        <v>#N/A</v>
      </c>
      <c r="E111" s="7">
        <f>IF(Report1!H123="",DATE(1900,1,1),Report1!H123)</f>
        <v>1</v>
      </c>
      <c r="F111" s="5">
        <f>IF(Report1!I123="",0,Report1!I123)</f>
        <v>0</v>
      </c>
      <c r="G111" s="7">
        <f t="shared" si="2"/>
        <v>1</v>
      </c>
      <c r="H111" s="7">
        <f t="shared" si="2"/>
        <v>1</v>
      </c>
      <c r="I111" s="5">
        <v>0</v>
      </c>
      <c r="J111" s="7">
        <f t="shared" si="3"/>
        <v>1</v>
      </c>
      <c r="K111" s="7">
        <f t="shared" si="3"/>
        <v>1</v>
      </c>
      <c r="L111" s="5">
        <v>0</v>
      </c>
      <c r="M111" s="5" t="str">
        <f>IF(Report1!J123="","#N/A",Report1!J123)</f>
        <v>#N/A</v>
      </c>
    </row>
    <row r="112" spans="1:13" s="5" customFormat="1">
      <c r="A112" s="5">
        <f>IF(Report1!D124="",0,Report1!D124)</f>
        <v>0</v>
      </c>
      <c r="B112" s="5" t="str">
        <f>IF(Report1!E124="","#N/A",Report1!E124)</f>
        <v>#N/A</v>
      </c>
      <c r="C112" s="5" t="str">
        <f>IF(Report1!F124="","#N/A",Report1!F124)</f>
        <v>#N/A</v>
      </c>
      <c r="D112" s="5" t="str">
        <f>IF(Report1!G124="","#N/A",Report1!G124)</f>
        <v>#N/A</v>
      </c>
      <c r="E112" s="7">
        <f>IF(Report1!H124="",DATE(1900,1,1),Report1!H124)</f>
        <v>1</v>
      </c>
      <c r="F112" s="5">
        <f>IF(Report1!I124="",0,Report1!I124)</f>
        <v>0</v>
      </c>
      <c r="G112" s="7">
        <f t="shared" si="2"/>
        <v>1</v>
      </c>
      <c r="H112" s="7">
        <f t="shared" si="2"/>
        <v>1</v>
      </c>
      <c r="I112" s="5">
        <v>0</v>
      </c>
      <c r="J112" s="7">
        <f t="shared" si="3"/>
        <v>1</v>
      </c>
      <c r="K112" s="7">
        <f t="shared" si="3"/>
        <v>1</v>
      </c>
      <c r="L112" s="5">
        <v>0</v>
      </c>
      <c r="M112" s="5" t="str">
        <f>IF(Report1!J124="","#N/A",Report1!J124)</f>
        <v>#N/A</v>
      </c>
    </row>
    <row r="113" spans="1:13" s="5" customFormat="1">
      <c r="A113" s="5">
        <f>IF(Report1!D125="",0,Report1!D125)</f>
        <v>0</v>
      </c>
      <c r="B113" s="5" t="str">
        <f>IF(Report1!E125="","#N/A",Report1!E125)</f>
        <v>#N/A</v>
      </c>
      <c r="C113" s="5" t="str">
        <f>IF(Report1!F125="","#N/A",Report1!F125)</f>
        <v>#N/A</v>
      </c>
      <c r="D113" s="5" t="str">
        <f>IF(Report1!G125="","#N/A",Report1!G125)</f>
        <v>#N/A</v>
      </c>
      <c r="E113" s="7">
        <f>IF(Report1!H125="",DATE(1900,1,1),Report1!H125)</f>
        <v>1</v>
      </c>
      <c r="F113" s="5">
        <f>IF(Report1!I125="",0,Report1!I125)</f>
        <v>0</v>
      </c>
      <c r="G113" s="7">
        <f t="shared" si="2"/>
        <v>1</v>
      </c>
      <c r="H113" s="7">
        <f t="shared" si="2"/>
        <v>1</v>
      </c>
      <c r="I113" s="5">
        <v>0</v>
      </c>
      <c r="J113" s="7">
        <f t="shared" si="3"/>
        <v>1</v>
      </c>
      <c r="K113" s="7">
        <f t="shared" si="3"/>
        <v>1</v>
      </c>
      <c r="L113" s="5">
        <v>0</v>
      </c>
      <c r="M113" s="5" t="str">
        <f>IF(Report1!J125="","#N/A",Report1!J125)</f>
        <v>#N/A</v>
      </c>
    </row>
    <row r="114" spans="1:13" s="5" customFormat="1">
      <c r="A114" s="5">
        <f>IF(Report1!D126="",0,Report1!D126)</f>
        <v>0</v>
      </c>
      <c r="B114" s="5" t="str">
        <f>IF(Report1!E126="","#N/A",Report1!E126)</f>
        <v>#N/A</v>
      </c>
      <c r="C114" s="5" t="str">
        <f>IF(Report1!F126="","#N/A",Report1!F126)</f>
        <v>#N/A</v>
      </c>
      <c r="D114" s="5" t="str">
        <f>IF(Report1!G126="","#N/A",Report1!G126)</f>
        <v>#N/A</v>
      </c>
      <c r="E114" s="7">
        <f>IF(Report1!H126="",DATE(1900,1,1),Report1!H126)</f>
        <v>1</v>
      </c>
      <c r="F114" s="5">
        <f>IF(Report1!I126="",0,Report1!I126)</f>
        <v>0</v>
      </c>
      <c r="G114" s="7">
        <f t="shared" si="2"/>
        <v>1</v>
      </c>
      <c r="H114" s="7">
        <f t="shared" si="2"/>
        <v>1</v>
      </c>
      <c r="I114" s="5">
        <v>0</v>
      </c>
      <c r="J114" s="7">
        <f t="shared" si="3"/>
        <v>1</v>
      </c>
      <c r="K114" s="7">
        <f t="shared" si="3"/>
        <v>1</v>
      </c>
      <c r="L114" s="5">
        <v>0</v>
      </c>
      <c r="M114" s="5" t="str">
        <f>IF(Report1!J126="","#N/A",Report1!J126)</f>
        <v>#N/A</v>
      </c>
    </row>
    <row r="115" spans="1:13" s="5" customFormat="1">
      <c r="A115" s="5">
        <f>IF(Report1!D127="",0,Report1!D127)</f>
        <v>0</v>
      </c>
      <c r="B115" s="5" t="str">
        <f>IF(Report1!E127="","#N/A",Report1!E127)</f>
        <v>#N/A</v>
      </c>
      <c r="C115" s="5" t="str">
        <f>IF(Report1!F127="","#N/A",Report1!F127)</f>
        <v>#N/A</v>
      </c>
      <c r="D115" s="5" t="str">
        <f>IF(Report1!G127="","#N/A",Report1!G127)</f>
        <v>#N/A</v>
      </c>
      <c r="E115" s="7">
        <f>IF(Report1!H127="",DATE(1900,1,1),Report1!H127)</f>
        <v>1</v>
      </c>
      <c r="F115" s="5">
        <f>IF(Report1!I127="",0,Report1!I127)</f>
        <v>0</v>
      </c>
      <c r="G115" s="7">
        <f t="shared" si="2"/>
        <v>1</v>
      </c>
      <c r="H115" s="7">
        <f t="shared" si="2"/>
        <v>1</v>
      </c>
      <c r="I115" s="5">
        <v>0</v>
      </c>
      <c r="J115" s="7">
        <f t="shared" si="3"/>
        <v>1</v>
      </c>
      <c r="K115" s="7">
        <f t="shared" si="3"/>
        <v>1</v>
      </c>
      <c r="L115" s="5">
        <v>0</v>
      </c>
      <c r="M115" s="5" t="str">
        <f>IF(Report1!J127="","#N/A",Report1!J127)</f>
        <v>#N/A</v>
      </c>
    </row>
    <row r="116" spans="1:13" s="5" customFormat="1">
      <c r="A116" s="5">
        <f>IF(Report1!D128="",0,Report1!D128)</f>
        <v>0</v>
      </c>
      <c r="B116" s="5" t="str">
        <f>IF(Report1!E128="","#N/A",Report1!E128)</f>
        <v>#N/A</v>
      </c>
      <c r="C116" s="5" t="str">
        <f>IF(Report1!F128="","#N/A",Report1!F128)</f>
        <v>#N/A</v>
      </c>
      <c r="D116" s="5" t="str">
        <f>IF(Report1!G128="","#N/A",Report1!G128)</f>
        <v>#N/A</v>
      </c>
      <c r="E116" s="7">
        <f>IF(Report1!H128="",DATE(1900,1,1),Report1!H128)</f>
        <v>1</v>
      </c>
      <c r="F116" s="5">
        <f>IF(Report1!I128="",0,Report1!I128)</f>
        <v>0</v>
      </c>
      <c r="G116" s="7">
        <f t="shared" si="2"/>
        <v>1</v>
      </c>
      <c r="H116" s="7">
        <f t="shared" si="2"/>
        <v>1</v>
      </c>
      <c r="I116" s="5">
        <v>0</v>
      </c>
      <c r="J116" s="7">
        <f t="shared" si="3"/>
        <v>1</v>
      </c>
      <c r="K116" s="7">
        <f t="shared" si="3"/>
        <v>1</v>
      </c>
      <c r="L116" s="5">
        <v>0</v>
      </c>
      <c r="M116" s="5" t="str">
        <f>IF(Report1!J128="","#N/A",Report1!J128)</f>
        <v>#N/A</v>
      </c>
    </row>
    <row r="117" spans="1:13" s="5" customFormat="1">
      <c r="A117" s="5">
        <f>IF(Report1!D129="",0,Report1!D129)</f>
        <v>0</v>
      </c>
      <c r="B117" s="5" t="str">
        <f>IF(Report1!E129="","#N/A",Report1!E129)</f>
        <v>#N/A</v>
      </c>
      <c r="C117" s="5" t="str">
        <f>IF(Report1!F129="","#N/A",Report1!F129)</f>
        <v>#N/A</v>
      </c>
      <c r="D117" s="5" t="str">
        <f>IF(Report1!G129="","#N/A",Report1!G129)</f>
        <v>#N/A</v>
      </c>
      <c r="E117" s="7">
        <f>IF(Report1!H129="",DATE(1900,1,1),Report1!H129)</f>
        <v>1</v>
      </c>
      <c r="F117" s="5">
        <f>IF(Report1!I129="",0,Report1!I129)</f>
        <v>0</v>
      </c>
      <c r="G117" s="7">
        <f t="shared" si="2"/>
        <v>1</v>
      </c>
      <c r="H117" s="7">
        <f t="shared" si="2"/>
        <v>1</v>
      </c>
      <c r="I117" s="5">
        <v>0</v>
      </c>
      <c r="J117" s="7">
        <f t="shared" si="3"/>
        <v>1</v>
      </c>
      <c r="K117" s="7">
        <f t="shared" si="3"/>
        <v>1</v>
      </c>
      <c r="L117" s="5">
        <v>0</v>
      </c>
      <c r="M117" s="5" t="str">
        <f>IF(Report1!J129="","#N/A",Report1!J129)</f>
        <v>#N/A</v>
      </c>
    </row>
    <row r="118" spans="1:13" s="5" customFormat="1">
      <c r="A118" s="5">
        <f>IF(Report1!D130="",0,Report1!D130)</f>
        <v>0</v>
      </c>
      <c r="B118" s="5" t="str">
        <f>IF(Report1!E130="","#N/A",Report1!E130)</f>
        <v>#N/A</v>
      </c>
      <c r="C118" s="5" t="str">
        <f>IF(Report1!F130="","#N/A",Report1!F130)</f>
        <v>#N/A</v>
      </c>
      <c r="D118" s="5" t="str">
        <f>IF(Report1!G130="","#N/A",Report1!G130)</f>
        <v>#N/A</v>
      </c>
      <c r="E118" s="7">
        <f>IF(Report1!H130="",DATE(1900,1,1),Report1!H130)</f>
        <v>1</v>
      </c>
      <c r="F118" s="5">
        <f>IF(Report1!I130="",0,Report1!I130)</f>
        <v>0</v>
      </c>
      <c r="G118" s="7">
        <f t="shared" si="2"/>
        <v>1</v>
      </c>
      <c r="H118" s="7">
        <f t="shared" si="2"/>
        <v>1</v>
      </c>
      <c r="I118" s="5">
        <v>0</v>
      </c>
      <c r="J118" s="7">
        <f t="shared" si="3"/>
        <v>1</v>
      </c>
      <c r="K118" s="7">
        <f t="shared" si="3"/>
        <v>1</v>
      </c>
      <c r="L118" s="5">
        <v>0</v>
      </c>
      <c r="M118" s="5" t="str">
        <f>IF(Report1!J130="","#N/A",Report1!J130)</f>
        <v>#N/A</v>
      </c>
    </row>
    <row r="119" spans="1:13" s="5" customFormat="1">
      <c r="A119" s="5">
        <f>IF(Report1!D131="",0,Report1!D131)</f>
        <v>0</v>
      </c>
      <c r="B119" s="5" t="str">
        <f>IF(Report1!E131="","#N/A",Report1!E131)</f>
        <v>#N/A</v>
      </c>
      <c r="C119" s="5" t="str">
        <f>IF(Report1!F131="","#N/A",Report1!F131)</f>
        <v>#N/A</v>
      </c>
      <c r="D119" s="5" t="str">
        <f>IF(Report1!G131="","#N/A",Report1!G131)</f>
        <v>#N/A</v>
      </c>
      <c r="E119" s="7">
        <f>IF(Report1!H131="",DATE(1900,1,1),Report1!H131)</f>
        <v>1</v>
      </c>
      <c r="F119" s="5">
        <f>IF(Report1!I131="",0,Report1!I131)</f>
        <v>0</v>
      </c>
      <c r="G119" s="7">
        <f t="shared" si="2"/>
        <v>1</v>
      </c>
      <c r="H119" s="7">
        <f t="shared" si="2"/>
        <v>1</v>
      </c>
      <c r="I119" s="5">
        <v>0</v>
      </c>
      <c r="J119" s="7">
        <f t="shared" si="3"/>
        <v>1</v>
      </c>
      <c r="K119" s="7">
        <f t="shared" si="3"/>
        <v>1</v>
      </c>
      <c r="L119" s="5">
        <v>0</v>
      </c>
      <c r="M119" s="5" t="str">
        <f>IF(Report1!J131="","#N/A",Report1!J131)</f>
        <v>#N/A</v>
      </c>
    </row>
    <row r="120" spans="1:13" s="5" customFormat="1">
      <c r="A120" s="5">
        <f>IF(Report1!D132="",0,Report1!D132)</f>
        <v>0</v>
      </c>
      <c r="B120" s="5" t="str">
        <f>IF(Report1!E132="","#N/A",Report1!E132)</f>
        <v>#N/A</v>
      </c>
      <c r="C120" s="5" t="str">
        <f>IF(Report1!F132="","#N/A",Report1!F132)</f>
        <v>#N/A</v>
      </c>
      <c r="D120" s="5" t="str">
        <f>IF(Report1!G132="","#N/A",Report1!G132)</f>
        <v>#N/A</v>
      </c>
      <c r="E120" s="7">
        <f>IF(Report1!H132="",DATE(1900,1,1),Report1!H132)</f>
        <v>1</v>
      </c>
      <c r="F120" s="5">
        <f>IF(Report1!I132="",0,Report1!I132)</f>
        <v>0</v>
      </c>
      <c r="G120" s="7">
        <f t="shared" si="2"/>
        <v>1</v>
      </c>
      <c r="H120" s="7">
        <f t="shared" si="2"/>
        <v>1</v>
      </c>
      <c r="I120" s="5">
        <v>0</v>
      </c>
      <c r="J120" s="7">
        <f t="shared" si="3"/>
        <v>1</v>
      </c>
      <c r="K120" s="7">
        <f t="shared" si="3"/>
        <v>1</v>
      </c>
      <c r="L120" s="5">
        <v>0</v>
      </c>
      <c r="M120" s="5" t="str">
        <f>IF(Report1!J132="","#N/A",Report1!J132)</f>
        <v>#N/A</v>
      </c>
    </row>
    <row r="121" spans="1:13" s="5" customFormat="1">
      <c r="A121" s="5">
        <f>IF(Report1!D133="",0,Report1!D133)</f>
        <v>0</v>
      </c>
      <c r="B121" s="5" t="str">
        <f>IF(Report1!E133="","#N/A",Report1!E133)</f>
        <v>#N/A</v>
      </c>
      <c r="C121" s="5" t="str">
        <f>IF(Report1!F133="","#N/A",Report1!F133)</f>
        <v>#N/A</v>
      </c>
      <c r="D121" s="5" t="str">
        <f>IF(Report1!G133="","#N/A",Report1!G133)</f>
        <v>#N/A</v>
      </c>
      <c r="E121" s="7">
        <f>IF(Report1!H133="",DATE(1900,1,1),Report1!H133)</f>
        <v>1</v>
      </c>
      <c r="F121" s="5">
        <f>IF(Report1!I133="",0,Report1!I133)</f>
        <v>0</v>
      </c>
      <c r="G121" s="7">
        <f t="shared" si="2"/>
        <v>1</v>
      </c>
      <c r="H121" s="7">
        <f t="shared" si="2"/>
        <v>1</v>
      </c>
      <c r="I121" s="5">
        <v>0</v>
      </c>
      <c r="J121" s="7">
        <f t="shared" si="3"/>
        <v>1</v>
      </c>
      <c r="K121" s="7">
        <f t="shared" si="3"/>
        <v>1</v>
      </c>
      <c r="L121" s="5">
        <v>0</v>
      </c>
      <c r="M121" s="5" t="str">
        <f>IF(Report1!J133="","#N/A",Report1!J133)</f>
        <v>#N/A</v>
      </c>
    </row>
    <row r="122" spans="1:13" s="5" customFormat="1">
      <c r="A122" s="5">
        <f>IF(Report1!D134="",0,Report1!D134)</f>
        <v>0</v>
      </c>
      <c r="B122" s="5" t="str">
        <f>IF(Report1!E134="","#N/A",Report1!E134)</f>
        <v>#N/A</v>
      </c>
      <c r="C122" s="5" t="str">
        <f>IF(Report1!F134="","#N/A",Report1!F134)</f>
        <v>#N/A</v>
      </c>
      <c r="D122" s="5" t="str">
        <f>IF(Report1!G134="","#N/A",Report1!G134)</f>
        <v>#N/A</v>
      </c>
      <c r="E122" s="7">
        <f>IF(Report1!H134="",DATE(1900,1,1),Report1!H134)</f>
        <v>1</v>
      </c>
      <c r="F122" s="5">
        <f>IF(Report1!I134="",0,Report1!I134)</f>
        <v>0</v>
      </c>
      <c r="G122" s="7">
        <f t="shared" si="2"/>
        <v>1</v>
      </c>
      <c r="H122" s="7">
        <f t="shared" si="2"/>
        <v>1</v>
      </c>
      <c r="I122" s="5">
        <v>0</v>
      </c>
      <c r="J122" s="7">
        <f t="shared" si="3"/>
        <v>1</v>
      </c>
      <c r="K122" s="7">
        <f t="shared" si="3"/>
        <v>1</v>
      </c>
      <c r="L122" s="5">
        <v>0</v>
      </c>
      <c r="M122" s="5" t="str">
        <f>IF(Report1!J134="","#N/A",Report1!J134)</f>
        <v>#N/A</v>
      </c>
    </row>
    <row r="123" spans="1:13" s="5" customFormat="1">
      <c r="A123" s="5">
        <f>IF(Report1!D135="",0,Report1!D135)</f>
        <v>0</v>
      </c>
      <c r="B123" s="5" t="str">
        <f>IF(Report1!E135="","#N/A",Report1!E135)</f>
        <v>#N/A</v>
      </c>
      <c r="C123" s="5" t="str">
        <f>IF(Report1!F135="","#N/A",Report1!F135)</f>
        <v>#N/A</v>
      </c>
      <c r="D123" s="5" t="str">
        <f>IF(Report1!G135="","#N/A",Report1!G135)</f>
        <v>#N/A</v>
      </c>
      <c r="E123" s="7">
        <f>IF(Report1!H135="",DATE(1900,1,1),Report1!H135)</f>
        <v>1</v>
      </c>
      <c r="F123" s="5">
        <f>IF(Report1!I135="",0,Report1!I135)</f>
        <v>0</v>
      </c>
      <c r="G123" s="7">
        <f t="shared" si="2"/>
        <v>1</v>
      </c>
      <c r="H123" s="7">
        <f t="shared" si="2"/>
        <v>1</v>
      </c>
      <c r="I123" s="5">
        <v>0</v>
      </c>
      <c r="J123" s="7">
        <f t="shared" si="3"/>
        <v>1</v>
      </c>
      <c r="K123" s="7">
        <f t="shared" si="3"/>
        <v>1</v>
      </c>
      <c r="L123" s="5">
        <v>0</v>
      </c>
      <c r="M123" s="5" t="str">
        <f>IF(Report1!J135="","#N/A",Report1!J135)</f>
        <v>#N/A</v>
      </c>
    </row>
    <row r="124" spans="1:13" s="5" customFormat="1">
      <c r="A124" s="5">
        <f>IF(Report1!D136="",0,Report1!D136)</f>
        <v>0</v>
      </c>
      <c r="B124" s="5" t="str">
        <f>IF(Report1!E136="","#N/A",Report1!E136)</f>
        <v>#N/A</v>
      </c>
      <c r="C124" s="5" t="str">
        <f>IF(Report1!F136="","#N/A",Report1!F136)</f>
        <v>#N/A</v>
      </c>
      <c r="D124" s="5" t="str">
        <f>IF(Report1!G136="","#N/A",Report1!G136)</f>
        <v>#N/A</v>
      </c>
      <c r="E124" s="7">
        <f>IF(Report1!H136="",DATE(1900,1,1),Report1!H136)</f>
        <v>1</v>
      </c>
      <c r="F124" s="5">
        <f>IF(Report1!I136="",0,Report1!I136)</f>
        <v>0</v>
      </c>
      <c r="G124" s="7">
        <f t="shared" si="2"/>
        <v>1</v>
      </c>
      <c r="H124" s="7">
        <f t="shared" si="2"/>
        <v>1</v>
      </c>
      <c r="I124" s="5">
        <v>0</v>
      </c>
      <c r="J124" s="7">
        <f t="shared" si="3"/>
        <v>1</v>
      </c>
      <c r="K124" s="7">
        <f t="shared" si="3"/>
        <v>1</v>
      </c>
      <c r="L124" s="5">
        <v>0</v>
      </c>
      <c r="M124" s="5" t="str">
        <f>IF(Report1!J136="","#N/A",Report1!J136)</f>
        <v>#N/A</v>
      </c>
    </row>
    <row r="125" spans="1:13" s="5" customFormat="1">
      <c r="A125" s="5">
        <f>IF(Report1!D137="",0,Report1!D137)</f>
        <v>0</v>
      </c>
      <c r="B125" s="5" t="str">
        <f>IF(Report1!E137="","#N/A",Report1!E137)</f>
        <v>#N/A</v>
      </c>
      <c r="C125" s="5" t="str">
        <f>IF(Report1!F137="","#N/A",Report1!F137)</f>
        <v>#N/A</v>
      </c>
      <c r="D125" s="5" t="str">
        <f>IF(Report1!G137="","#N/A",Report1!G137)</f>
        <v>#N/A</v>
      </c>
      <c r="E125" s="7">
        <f>IF(Report1!H137="",DATE(1900,1,1),Report1!H137)</f>
        <v>1</v>
      </c>
      <c r="F125" s="5">
        <f>IF(Report1!I137="",0,Report1!I137)</f>
        <v>0</v>
      </c>
      <c r="G125" s="7">
        <f t="shared" si="2"/>
        <v>1</v>
      </c>
      <c r="H125" s="7">
        <f t="shared" si="2"/>
        <v>1</v>
      </c>
      <c r="I125" s="5">
        <v>0</v>
      </c>
      <c r="J125" s="7">
        <f t="shared" si="3"/>
        <v>1</v>
      </c>
      <c r="K125" s="7">
        <f t="shared" si="3"/>
        <v>1</v>
      </c>
      <c r="L125" s="5">
        <v>0</v>
      </c>
      <c r="M125" s="5" t="str">
        <f>IF(Report1!J137="","#N/A",Report1!J137)</f>
        <v>#N/A</v>
      </c>
    </row>
    <row r="126" spans="1:13" s="5" customFormat="1">
      <c r="A126" s="5">
        <f>IF(Report1!D138="",0,Report1!D138)</f>
        <v>0</v>
      </c>
      <c r="B126" s="5" t="str">
        <f>IF(Report1!E138="","#N/A",Report1!E138)</f>
        <v>#N/A</v>
      </c>
      <c r="C126" s="5" t="str">
        <f>IF(Report1!F138="","#N/A",Report1!F138)</f>
        <v>#N/A</v>
      </c>
      <c r="D126" s="5" t="str">
        <f>IF(Report1!G138="","#N/A",Report1!G138)</f>
        <v>#N/A</v>
      </c>
      <c r="E126" s="7">
        <f>IF(Report1!H138="",DATE(1900,1,1),Report1!H138)</f>
        <v>1</v>
      </c>
      <c r="F126" s="5">
        <f>IF(Report1!I138="",0,Report1!I138)</f>
        <v>0</v>
      </c>
      <c r="G126" s="7">
        <f t="shared" si="2"/>
        <v>1</v>
      </c>
      <c r="H126" s="7">
        <f t="shared" si="2"/>
        <v>1</v>
      </c>
      <c r="I126" s="5">
        <v>0</v>
      </c>
      <c r="J126" s="7">
        <f t="shared" si="3"/>
        <v>1</v>
      </c>
      <c r="K126" s="7">
        <f t="shared" si="3"/>
        <v>1</v>
      </c>
      <c r="L126" s="5">
        <v>0</v>
      </c>
      <c r="M126" s="5" t="str">
        <f>IF(Report1!J138="","#N/A",Report1!J138)</f>
        <v>#N/A</v>
      </c>
    </row>
    <row r="127" spans="1:13" s="5" customFormat="1">
      <c r="A127" s="5">
        <f>IF(Report1!D139="",0,Report1!D139)</f>
        <v>0</v>
      </c>
      <c r="B127" s="5" t="str">
        <f>IF(Report1!E139="","#N/A",Report1!E139)</f>
        <v>#N/A</v>
      </c>
      <c r="C127" s="5" t="str">
        <f>IF(Report1!F139="","#N/A",Report1!F139)</f>
        <v>#N/A</v>
      </c>
      <c r="D127" s="5" t="str">
        <f>IF(Report1!G139="","#N/A",Report1!G139)</f>
        <v>#N/A</v>
      </c>
      <c r="E127" s="7">
        <f>IF(Report1!H139="",DATE(1900,1,1),Report1!H139)</f>
        <v>1</v>
      </c>
      <c r="F127" s="5">
        <f>IF(Report1!I139="",0,Report1!I139)</f>
        <v>0</v>
      </c>
      <c r="G127" s="7">
        <f t="shared" si="2"/>
        <v>1</v>
      </c>
      <c r="H127" s="7">
        <f t="shared" si="2"/>
        <v>1</v>
      </c>
      <c r="I127" s="5">
        <v>0</v>
      </c>
      <c r="J127" s="7">
        <f t="shared" si="3"/>
        <v>1</v>
      </c>
      <c r="K127" s="7">
        <f t="shared" si="3"/>
        <v>1</v>
      </c>
      <c r="L127" s="5">
        <v>0</v>
      </c>
      <c r="M127" s="5" t="str">
        <f>IF(Report1!J139="","#N/A",Report1!J139)</f>
        <v>#N/A</v>
      </c>
    </row>
    <row r="128" spans="1:13" s="5" customFormat="1">
      <c r="A128" s="5">
        <f>IF(Report1!D140="",0,Report1!D140)</f>
        <v>0</v>
      </c>
      <c r="B128" s="5" t="str">
        <f>IF(Report1!E140="","#N/A",Report1!E140)</f>
        <v>#N/A</v>
      </c>
      <c r="C128" s="5" t="str">
        <f>IF(Report1!F140="","#N/A",Report1!F140)</f>
        <v>#N/A</v>
      </c>
      <c r="D128" s="5" t="str">
        <f>IF(Report1!G140="","#N/A",Report1!G140)</f>
        <v>#N/A</v>
      </c>
      <c r="E128" s="7">
        <f>IF(Report1!H140="",DATE(1900,1,1),Report1!H140)</f>
        <v>1</v>
      </c>
      <c r="F128" s="5">
        <f>IF(Report1!I140="",0,Report1!I140)</f>
        <v>0</v>
      </c>
      <c r="G128" s="7">
        <f t="shared" si="2"/>
        <v>1</v>
      </c>
      <c r="H128" s="7">
        <f t="shared" si="2"/>
        <v>1</v>
      </c>
      <c r="I128" s="5">
        <v>0</v>
      </c>
      <c r="J128" s="7">
        <f t="shared" si="3"/>
        <v>1</v>
      </c>
      <c r="K128" s="7">
        <f t="shared" si="3"/>
        <v>1</v>
      </c>
      <c r="L128" s="5">
        <v>0</v>
      </c>
      <c r="M128" s="5" t="str">
        <f>IF(Report1!J140="","#N/A",Report1!J140)</f>
        <v>#N/A</v>
      </c>
    </row>
    <row r="129" spans="1:13" s="5" customFormat="1">
      <c r="A129" s="5">
        <f>IF(Report1!D141="",0,Report1!D141)</f>
        <v>0</v>
      </c>
      <c r="B129" s="5" t="str">
        <f>IF(Report1!E141="","#N/A",Report1!E141)</f>
        <v>#N/A</v>
      </c>
      <c r="C129" s="5" t="str">
        <f>IF(Report1!F141="","#N/A",Report1!F141)</f>
        <v>#N/A</v>
      </c>
      <c r="D129" s="5" t="str">
        <f>IF(Report1!G141="","#N/A",Report1!G141)</f>
        <v>#N/A</v>
      </c>
      <c r="E129" s="7">
        <f>IF(Report1!H141="",DATE(1900,1,1),Report1!H141)</f>
        <v>1</v>
      </c>
      <c r="F129" s="5">
        <f>IF(Report1!I141="",0,Report1!I141)</f>
        <v>0</v>
      </c>
      <c r="G129" s="7">
        <f t="shared" si="2"/>
        <v>1</v>
      </c>
      <c r="H129" s="7">
        <f t="shared" si="2"/>
        <v>1</v>
      </c>
      <c r="I129" s="5">
        <v>0</v>
      </c>
      <c r="J129" s="7">
        <f t="shared" si="3"/>
        <v>1</v>
      </c>
      <c r="K129" s="7">
        <f t="shared" si="3"/>
        <v>1</v>
      </c>
      <c r="L129" s="5">
        <v>0</v>
      </c>
      <c r="M129" s="5" t="str">
        <f>IF(Report1!J141="","#N/A",Report1!J141)</f>
        <v>#N/A</v>
      </c>
    </row>
    <row r="130" spans="1:13" s="5" customFormat="1">
      <c r="A130" s="5">
        <f>IF(Report1!D142="",0,Report1!D142)</f>
        <v>0</v>
      </c>
      <c r="B130" s="5" t="str">
        <f>IF(Report1!E142="","#N/A",Report1!E142)</f>
        <v>#N/A</v>
      </c>
      <c r="C130" s="5" t="str">
        <f>IF(Report1!F142="","#N/A",Report1!F142)</f>
        <v>#N/A</v>
      </c>
      <c r="D130" s="5" t="str">
        <f>IF(Report1!G142="","#N/A",Report1!G142)</f>
        <v>#N/A</v>
      </c>
      <c r="E130" s="7">
        <f>IF(Report1!H142="",DATE(1900,1,1),Report1!H142)</f>
        <v>1</v>
      </c>
      <c r="F130" s="5">
        <f>IF(Report1!I142="",0,Report1!I142)</f>
        <v>0</v>
      </c>
      <c r="G130" s="7">
        <f t="shared" ref="G130:H193" si="4">DATE(1900,1,1)</f>
        <v>1</v>
      </c>
      <c r="H130" s="7">
        <f t="shared" si="4"/>
        <v>1</v>
      </c>
      <c r="I130" s="5">
        <v>0</v>
      </c>
      <c r="J130" s="7">
        <f t="shared" ref="J130:K161" si="5">DATE(1900,1,1)</f>
        <v>1</v>
      </c>
      <c r="K130" s="7">
        <f t="shared" si="5"/>
        <v>1</v>
      </c>
      <c r="L130" s="5">
        <v>0</v>
      </c>
      <c r="M130" s="5" t="str">
        <f>IF(Report1!J142="","#N/A",Report1!J142)</f>
        <v>#N/A</v>
      </c>
    </row>
    <row r="131" spans="1:13" s="5" customFormat="1">
      <c r="A131" s="5">
        <f>IF(Report1!D143="",0,Report1!D143)</f>
        <v>0</v>
      </c>
      <c r="B131" s="5" t="str">
        <f>IF(Report1!E143="","#N/A",Report1!E143)</f>
        <v>#N/A</v>
      </c>
      <c r="C131" s="5" t="str">
        <f>IF(Report1!F143="","#N/A",Report1!F143)</f>
        <v>#N/A</v>
      </c>
      <c r="D131" s="5" t="str">
        <f>IF(Report1!G143="","#N/A",Report1!G143)</f>
        <v>#N/A</v>
      </c>
      <c r="E131" s="7">
        <f>IF(Report1!H143="",DATE(1900,1,1),Report1!H143)</f>
        <v>1</v>
      </c>
      <c r="F131" s="5">
        <f>IF(Report1!I143="",0,Report1!I143)</f>
        <v>0</v>
      </c>
      <c r="G131" s="7">
        <f t="shared" si="4"/>
        <v>1</v>
      </c>
      <c r="H131" s="7">
        <f t="shared" si="4"/>
        <v>1</v>
      </c>
      <c r="I131" s="5">
        <v>0</v>
      </c>
      <c r="J131" s="7">
        <f t="shared" si="5"/>
        <v>1</v>
      </c>
      <c r="K131" s="7">
        <f t="shared" si="5"/>
        <v>1</v>
      </c>
      <c r="L131" s="5">
        <v>0</v>
      </c>
      <c r="M131" s="5" t="str">
        <f>IF(Report1!J143="","#N/A",Report1!J143)</f>
        <v>#N/A</v>
      </c>
    </row>
    <row r="132" spans="1:13" s="5" customFormat="1">
      <c r="A132" s="5">
        <f>IF(Report1!D144="",0,Report1!D144)</f>
        <v>0</v>
      </c>
      <c r="B132" s="5" t="str">
        <f>IF(Report1!E144="","#N/A",Report1!E144)</f>
        <v>#N/A</v>
      </c>
      <c r="C132" s="5" t="str">
        <f>IF(Report1!F144="","#N/A",Report1!F144)</f>
        <v>#N/A</v>
      </c>
      <c r="D132" s="5" t="str">
        <f>IF(Report1!G144="","#N/A",Report1!G144)</f>
        <v>#N/A</v>
      </c>
      <c r="E132" s="7">
        <f>IF(Report1!H144="",DATE(1900,1,1),Report1!H144)</f>
        <v>1</v>
      </c>
      <c r="F132" s="5">
        <f>IF(Report1!I144="",0,Report1!I144)</f>
        <v>0</v>
      </c>
      <c r="G132" s="7">
        <f t="shared" si="4"/>
        <v>1</v>
      </c>
      <c r="H132" s="7">
        <f t="shared" si="4"/>
        <v>1</v>
      </c>
      <c r="I132" s="5">
        <v>0</v>
      </c>
      <c r="J132" s="7">
        <f t="shared" si="5"/>
        <v>1</v>
      </c>
      <c r="K132" s="7">
        <f t="shared" si="5"/>
        <v>1</v>
      </c>
      <c r="L132" s="5">
        <v>0</v>
      </c>
      <c r="M132" s="5" t="str">
        <f>IF(Report1!J144="","#N/A",Report1!J144)</f>
        <v>#N/A</v>
      </c>
    </row>
    <row r="133" spans="1:13" s="5" customFormat="1">
      <c r="A133" s="5">
        <f>IF(Report1!D145="",0,Report1!D145)</f>
        <v>0</v>
      </c>
      <c r="B133" s="5" t="str">
        <f>IF(Report1!E145="","#N/A",Report1!E145)</f>
        <v>#N/A</v>
      </c>
      <c r="C133" s="5" t="str">
        <f>IF(Report1!F145="","#N/A",Report1!F145)</f>
        <v>#N/A</v>
      </c>
      <c r="D133" s="5" t="str">
        <f>IF(Report1!G145="","#N/A",Report1!G145)</f>
        <v>#N/A</v>
      </c>
      <c r="E133" s="7">
        <f>IF(Report1!H145="",DATE(1900,1,1),Report1!H145)</f>
        <v>1</v>
      </c>
      <c r="F133" s="5">
        <f>IF(Report1!I145="",0,Report1!I145)</f>
        <v>0</v>
      </c>
      <c r="G133" s="7">
        <f t="shared" si="4"/>
        <v>1</v>
      </c>
      <c r="H133" s="7">
        <f t="shared" si="4"/>
        <v>1</v>
      </c>
      <c r="I133" s="5">
        <v>0</v>
      </c>
      <c r="J133" s="7">
        <f t="shared" si="5"/>
        <v>1</v>
      </c>
      <c r="K133" s="7">
        <f t="shared" si="5"/>
        <v>1</v>
      </c>
      <c r="L133" s="5">
        <v>0</v>
      </c>
      <c r="M133" s="5" t="str">
        <f>IF(Report1!J145="","#N/A",Report1!J145)</f>
        <v>#N/A</v>
      </c>
    </row>
    <row r="134" spans="1:13" s="5" customFormat="1">
      <c r="A134" s="5">
        <f>IF(Report1!D146="",0,Report1!D146)</f>
        <v>0</v>
      </c>
      <c r="B134" s="5" t="str">
        <f>IF(Report1!E146="","#N/A",Report1!E146)</f>
        <v>#N/A</v>
      </c>
      <c r="C134" s="5" t="str">
        <f>IF(Report1!F146="","#N/A",Report1!F146)</f>
        <v>#N/A</v>
      </c>
      <c r="D134" s="5" t="str">
        <f>IF(Report1!G146="","#N/A",Report1!G146)</f>
        <v>#N/A</v>
      </c>
      <c r="E134" s="7">
        <f>IF(Report1!H146="",DATE(1900,1,1),Report1!H146)</f>
        <v>1</v>
      </c>
      <c r="F134" s="5">
        <f>IF(Report1!I146="",0,Report1!I146)</f>
        <v>0</v>
      </c>
      <c r="G134" s="7">
        <f t="shared" si="4"/>
        <v>1</v>
      </c>
      <c r="H134" s="7">
        <f t="shared" si="4"/>
        <v>1</v>
      </c>
      <c r="I134" s="5">
        <v>0</v>
      </c>
      <c r="J134" s="7">
        <f t="shared" si="5"/>
        <v>1</v>
      </c>
      <c r="K134" s="7">
        <f t="shared" si="5"/>
        <v>1</v>
      </c>
      <c r="L134" s="5">
        <v>0</v>
      </c>
      <c r="M134" s="5" t="str">
        <f>IF(Report1!J146="","#N/A",Report1!J146)</f>
        <v>#N/A</v>
      </c>
    </row>
    <row r="135" spans="1:13" s="5" customFormat="1">
      <c r="A135" s="5">
        <f>IF(Report1!D147="",0,Report1!D147)</f>
        <v>0</v>
      </c>
      <c r="B135" s="5" t="str">
        <f>IF(Report1!E147="","#N/A",Report1!E147)</f>
        <v>#N/A</v>
      </c>
      <c r="C135" s="5" t="str">
        <f>IF(Report1!F147="","#N/A",Report1!F147)</f>
        <v>#N/A</v>
      </c>
      <c r="D135" s="5" t="str">
        <f>IF(Report1!G147="","#N/A",Report1!G147)</f>
        <v>#N/A</v>
      </c>
      <c r="E135" s="7">
        <f>IF(Report1!H147="",DATE(1900,1,1),Report1!H147)</f>
        <v>1</v>
      </c>
      <c r="F135" s="5">
        <f>IF(Report1!I147="",0,Report1!I147)</f>
        <v>0</v>
      </c>
      <c r="G135" s="7">
        <f t="shared" si="4"/>
        <v>1</v>
      </c>
      <c r="H135" s="7">
        <f t="shared" si="4"/>
        <v>1</v>
      </c>
      <c r="I135" s="5">
        <v>0</v>
      </c>
      <c r="J135" s="7">
        <f t="shared" si="5"/>
        <v>1</v>
      </c>
      <c r="K135" s="7">
        <f t="shared" si="5"/>
        <v>1</v>
      </c>
      <c r="L135" s="5">
        <v>0</v>
      </c>
      <c r="M135" s="5" t="str">
        <f>IF(Report1!J147="","#N/A",Report1!J147)</f>
        <v>#N/A</v>
      </c>
    </row>
    <row r="136" spans="1:13" s="5" customFormat="1">
      <c r="A136" s="5">
        <f>IF(Report1!D148="",0,Report1!D148)</f>
        <v>0</v>
      </c>
      <c r="B136" s="5" t="str">
        <f>IF(Report1!E148="","#N/A",Report1!E148)</f>
        <v>#N/A</v>
      </c>
      <c r="C136" s="5" t="str">
        <f>IF(Report1!F148="","#N/A",Report1!F148)</f>
        <v>#N/A</v>
      </c>
      <c r="D136" s="5" t="str">
        <f>IF(Report1!G148="","#N/A",Report1!G148)</f>
        <v>#N/A</v>
      </c>
      <c r="E136" s="7">
        <f>IF(Report1!H148="",DATE(1900,1,1),Report1!H148)</f>
        <v>1</v>
      </c>
      <c r="F136" s="5">
        <f>IF(Report1!I148="",0,Report1!I148)</f>
        <v>0</v>
      </c>
      <c r="G136" s="7">
        <f t="shared" si="4"/>
        <v>1</v>
      </c>
      <c r="H136" s="7">
        <f t="shared" si="4"/>
        <v>1</v>
      </c>
      <c r="I136" s="5">
        <v>0</v>
      </c>
      <c r="J136" s="7">
        <f t="shared" si="5"/>
        <v>1</v>
      </c>
      <c r="K136" s="7">
        <f t="shared" si="5"/>
        <v>1</v>
      </c>
      <c r="L136" s="5">
        <v>0</v>
      </c>
      <c r="M136" s="5" t="str">
        <f>IF(Report1!J148="","#N/A",Report1!J148)</f>
        <v>#N/A</v>
      </c>
    </row>
    <row r="137" spans="1:13" s="5" customFormat="1">
      <c r="A137" s="5">
        <f>IF(Report1!D149="",0,Report1!D149)</f>
        <v>0</v>
      </c>
      <c r="B137" s="5" t="str">
        <f>IF(Report1!E149="","#N/A",Report1!E149)</f>
        <v>#N/A</v>
      </c>
      <c r="C137" s="5" t="str">
        <f>IF(Report1!F149="","#N/A",Report1!F149)</f>
        <v>#N/A</v>
      </c>
      <c r="D137" s="5" t="str">
        <f>IF(Report1!G149="","#N/A",Report1!G149)</f>
        <v>#N/A</v>
      </c>
      <c r="E137" s="7">
        <f>IF(Report1!H149="",DATE(1900,1,1),Report1!H149)</f>
        <v>1</v>
      </c>
      <c r="F137" s="5">
        <f>IF(Report1!I149="",0,Report1!I149)</f>
        <v>0</v>
      </c>
      <c r="G137" s="7">
        <f t="shared" si="4"/>
        <v>1</v>
      </c>
      <c r="H137" s="7">
        <f t="shared" si="4"/>
        <v>1</v>
      </c>
      <c r="I137" s="5">
        <v>0</v>
      </c>
      <c r="J137" s="7">
        <f t="shared" si="5"/>
        <v>1</v>
      </c>
      <c r="K137" s="7">
        <f t="shared" si="5"/>
        <v>1</v>
      </c>
      <c r="L137" s="5">
        <v>0</v>
      </c>
      <c r="M137" s="5" t="str">
        <f>IF(Report1!J149="","#N/A",Report1!J149)</f>
        <v>#N/A</v>
      </c>
    </row>
    <row r="138" spans="1:13" s="5" customFormat="1">
      <c r="A138" s="5">
        <f>IF(Report1!D150="",0,Report1!D150)</f>
        <v>0</v>
      </c>
      <c r="B138" s="5" t="str">
        <f>IF(Report1!E150="","#N/A",Report1!E150)</f>
        <v>#N/A</v>
      </c>
      <c r="C138" s="5" t="str">
        <f>IF(Report1!F150="","#N/A",Report1!F150)</f>
        <v>#N/A</v>
      </c>
      <c r="D138" s="5" t="str">
        <f>IF(Report1!G150="","#N/A",Report1!G150)</f>
        <v>#N/A</v>
      </c>
      <c r="E138" s="7">
        <f>IF(Report1!H150="",DATE(1900,1,1),Report1!H150)</f>
        <v>1</v>
      </c>
      <c r="F138" s="5">
        <f>IF(Report1!I150="",0,Report1!I150)</f>
        <v>0</v>
      </c>
      <c r="G138" s="7">
        <f t="shared" si="4"/>
        <v>1</v>
      </c>
      <c r="H138" s="7">
        <f t="shared" si="4"/>
        <v>1</v>
      </c>
      <c r="I138" s="5">
        <v>0</v>
      </c>
      <c r="J138" s="7">
        <f t="shared" si="5"/>
        <v>1</v>
      </c>
      <c r="K138" s="7">
        <f t="shared" si="5"/>
        <v>1</v>
      </c>
      <c r="L138" s="5">
        <v>0</v>
      </c>
      <c r="M138" s="5" t="str">
        <f>IF(Report1!J150="","#N/A",Report1!J150)</f>
        <v>#N/A</v>
      </c>
    </row>
    <row r="139" spans="1:13" s="5" customFormat="1">
      <c r="A139" s="5">
        <f>IF(Report1!D151="",0,Report1!D151)</f>
        <v>0</v>
      </c>
      <c r="B139" s="5" t="str">
        <f>IF(Report1!E151="","#N/A",Report1!E151)</f>
        <v>#N/A</v>
      </c>
      <c r="C139" s="5" t="str">
        <f>IF(Report1!F151="","#N/A",Report1!F151)</f>
        <v>#N/A</v>
      </c>
      <c r="D139" s="5" t="str">
        <f>IF(Report1!G151="","#N/A",Report1!G151)</f>
        <v>#N/A</v>
      </c>
      <c r="E139" s="7">
        <f>IF(Report1!H151="",DATE(1900,1,1),Report1!H151)</f>
        <v>1</v>
      </c>
      <c r="F139" s="5">
        <f>IF(Report1!I151="",0,Report1!I151)</f>
        <v>0</v>
      </c>
      <c r="G139" s="7">
        <f t="shared" si="4"/>
        <v>1</v>
      </c>
      <c r="H139" s="7">
        <f t="shared" si="4"/>
        <v>1</v>
      </c>
      <c r="I139" s="5">
        <v>0</v>
      </c>
      <c r="J139" s="7">
        <f t="shared" si="5"/>
        <v>1</v>
      </c>
      <c r="K139" s="7">
        <f t="shared" si="5"/>
        <v>1</v>
      </c>
      <c r="L139" s="5">
        <v>0</v>
      </c>
      <c r="M139" s="5" t="str">
        <f>IF(Report1!J151="","#N/A",Report1!J151)</f>
        <v>#N/A</v>
      </c>
    </row>
    <row r="140" spans="1:13" s="5" customFormat="1">
      <c r="A140" s="5">
        <f>IF(Report1!D152="",0,Report1!D152)</f>
        <v>0</v>
      </c>
      <c r="B140" s="5" t="str">
        <f>IF(Report1!E152="","#N/A",Report1!E152)</f>
        <v>#N/A</v>
      </c>
      <c r="C140" s="5" t="str">
        <f>IF(Report1!F152="","#N/A",Report1!F152)</f>
        <v>#N/A</v>
      </c>
      <c r="D140" s="5" t="str">
        <f>IF(Report1!G152="","#N/A",Report1!G152)</f>
        <v>#N/A</v>
      </c>
      <c r="E140" s="7">
        <f>IF(Report1!H152="",DATE(1900,1,1),Report1!H152)</f>
        <v>1</v>
      </c>
      <c r="F140" s="5">
        <f>IF(Report1!I152="",0,Report1!I152)</f>
        <v>0</v>
      </c>
      <c r="G140" s="7">
        <f t="shared" si="4"/>
        <v>1</v>
      </c>
      <c r="H140" s="7">
        <f t="shared" si="4"/>
        <v>1</v>
      </c>
      <c r="I140" s="5">
        <v>0</v>
      </c>
      <c r="J140" s="7">
        <f t="shared" si="5"/>
        <v>1</v>
      </c>
      <c r="K140" s="7">
        <f t="shared" si="5"/>
        <v>1</v>
      </c>
      <c r="L140" s="5">
        <v>0</v>
      </c>
      <c r="M140" s="5" t="str">
        <f>IF(Report1!J152="","#N/A",Report1!J152)</f>
        <v>#N/A</v>
      </c>
    </row>
    <row r="141" spans="1:13" s="5" customFormat="1">
      <c r="A141" s="5">
        <f>IF(Report1!D153="",0,Report1!D153)</f>
        <v>0</v>
      </c>
      <c r="B141" s="5" t="str">
        <f>IF(Report1!E153="","#N/A",Report1!E153)</f>
        <v>#N/A</v>
      </c>
      <c r="C141" s="5" t="str">
        <f>IF(Report1!F153="","#N/A",Report1!F153)</f>
        <v>#N/A</v>
      </c>
      <c r="D141" s="5" t="str">
        <f>IF(Report1!G153="","#N/A",Report1!G153)</f>
        <v>#N/A</v>
      </c>
      <c r="E141" s="7">
        <f>IF(Report1!H153="",DATE(1900,1,1),Report1!H153)</f>
        <v>1</v>
      </c>
      <c r="F141" s="5">
        <f>IF(Report1!I153="",0,Report1!I153)</f>
        <v>0</v>
      </c>
      <c r="G141" s="7">
        <f t="shared" si="4"/>
        <v>1</v>
      </c>
      <c r="H141" s="7">
        <f t="shared" si="4"/>
        <v>1</v>
      </c>
      <c r="I141" s="5">
        <v>0</v>
      </c>
      <c r="J141" s="7">
        <f t="shared" si="5"/>
        <v>1</v>
      </c>
      <c r="K141" s="7">
        <f t="shared" si="5"/>
        <v>1</v>
      </c>
      <c r="L141" s="5">
        <v>0</v>
      </c>
      <c r="M141" s="5" t="str">
        <f>IF(Report1!J153="","#N/A",Report1!J153)</f>
        <v>#N/A</v>
      </c>
    </row>
    <row r="142" spans="1:13" s="5" customFormat="1">
      <c r="A142" s="5">
        <f>IF(Report1!D154="",0,Report1!D154)</f>
        <v>0</v>
      </c>
      <c r="B142" s="5" t="str">
        <f>IF(Report1!E154="","#N/A",Report1!E154)</f>
        <v>#N/A</v>
      </c>
      <c r="C142" s="5" t="str">
        <f>IF(Report1!F154="","#N/A",Report1!F154)</f>
        <v>#N/A</v>
      </c>
      <c r="D142" s="5" t="str">
        <f>IF(Report1!G154="","#N/A",Report1!G154)</f>
        <v>#N/A</v>
      </c>
      <c r="E142" s="7">
        <f>IF(Report1!H154="",DATE(1900,1,1),Report1!H154)</f>
        <v>1</v>
      </c>
      <c r="F142" s="5">
        <f>IF(Report1!I154="",0,Report1!I154)</f>
        <v>0</v>
      </c>
      <c r="G142" s="7">
        <f t="shared" si="4"/>
        <v>1</v>
      </c>
      <c r="H142" s="7">
        <f t="shared" si="4"/>
        <v>1</v>
      </c>
      <c r="I142" s="5">
        <v>0</v>
      </c>
      <c r="J142" s="7">
        <f t="shared" si="5"/>
        <v>1</v>
      </c>
      <c r="K142" s="7">
        <f t="shared" si="5"/>
        <v>1</v>
      </c>
      <c r="L142" s="5">
        <v>0</v>
      </c>
      <c r="M142" s="5" t="str">
        <f>IF(Report1!J154="","#N/A",Report1!J154)</f>
        <v>#N/A</v>
      </c>
    </row>
    <row r="143" spans="1:13" s="5" customFormat="1">
      <c r="A143" s="5">
        <f>IF(Report1!D155="",0,Report1!D155)</f>
        <v>0</v>
      </c>
      <c r="B143" s="5" t="str">
        <f>IF(Report1!E155="","#N/A",Report1!E155)</f>
        <v>#N/A</v>
      </c>
      <c r="C143" s="5" t="str">
        <f>IF(Report1!F155="","#N/A",Report1!F155)</f>
        <v>#N/A</v>
      </c>
      <c r="D143" s="5" t="str">
        <f>IF(Report1!G155="","#N/A",Report1!G155)</f>
        <v>#N/A</v>
      </c>
      <c r="E143" s="7">
        <f>IF(Report1!H155="",DATE(1900,1,1),Report1!H155)</f>
        <v>1</v>
      </c>
      <c r="F143" s="5">
        <f>IF(Report1!I155="",0,Report1!I155)</f>
        <v>0</v>
      </c>
      <c r="G143" s="7">
        <f t="shared" si="4"/>
        <v>1</v>
      </c>
      <c r="H143" s="7">
        <f t="shared" si="4"/>
        <v>1</v>
      </c>
      <c r="I143" s="5">
        <v>0</v>
      </c>
      <c r="J143" s="7">
        <f t="shared" si="5"/>
        <v>1</v>
      </c>
      <c r="K143" s="7">
        <f t="shared" si="5"/>
        <v>1</v>
      </c>
      <c r="L143" s="5">
        <v>0</v>
      </c>
      <c r="M143" s="5" t="str">
        <f>IF(Report1!J155="","#N/A",Report1!J155)</f>
        <v>#N/A</v>
      </c>
    </row>
    <row r="144" spans="1:13" s="5" customFormat="1">
      <c r="A144" s="5">
        <f>IF(Report1!D156="",0,Report1!D156)</f>
        <v>0</v>
      </c>
      <c r="B144" s="5" t="str">
        <f>IF(Report1!E156="","#N/A",Report1!E156)</f>
        <v>#N/A</v>
      </c>
      <c r="C144" s="5" t="str">
        <f>IF(Report1!F156="","#N/A",Report1!F156)</f>
        <v>#N/A</v>
      </c>
      <c r="D144" s="5" t="str">
        <f>IF(Report1!G156="","#N/A",Report1!G156)</f>
        <v>#N/A</v>
      </c>
      <c r="E144" s="7">
        <f>IF(Report1!H156="",DATE(1900,1,1),Report1!H156)</f>
        <v>1</v>
      </c>
      <c r="F144" s="5">
        <f>IF(Report1!I156="",0,Report1!I156)</f>
        <v>0</v>
      </c>
      <c r="G144" s="7">
        <f t="shared" si="4"/>
        <v>1</v>
      </c>
      <c r="H144" s="7">
        <f t="shared" si="4"/>
        <v>1</v>
      </c>
      <c r="I144" s="5">
        <v>0</v>
      </c>
      <c r="J144" s="7">
        <f t="shared" si="5"/>
        <v>1</v>
      </c>
      <c r="K144" s="7">
        <f t="shared" si="5"/>
        <v>1</v>
      </c>
      <c r="L144" s="5">
        <v>0</v>
      </c>
      <c r="M144" s="5" t="str">
        <f>IF(Report1!J156="","#N/A",Report1!J156)</f>
        <v>#N/A</v>
      </c>
    </row>
    <row r="145" spans="1:13" s="5" customFormat="1">
      <c r="A145" s="5">
        <f>IF(Report1!D157="",0,Report1!D157)</f>
        <v>0</v>
      </c>
      <c r="B145" s="5" t="str">
        <f>IF(Report1!E157="","#N/A",Report1!E157)</f>
        <v>#N/A</v>
      </c>
      <c r="C145" s="5" t="str">
        <f>IF(Report1!F157="","#N/A",Report1!F157)</f>
        <v>#N/A</v>
      </c>
      <c r="D145" s="5" t="str">
        <f>IF(Report1!G157="","#N/A",Report1!G157)</f>
        <v>#N/A</v>
      </c>
      <c r="E145" s="7">
        <f>IF(Report1!H157="",DATE(1900,1,1),Report1!H157)</f>
        <v>1</v>
      </c>
      <c r="F145" s="5">
        <f>IF(Report1!I157="",0,Report1!I157)</f>
        <v>0</v>
      </c>
      <c r="G145" s="7">
        <f t="shared" si="4"/>
        <v>1</v>
      </c>
      <c r="H145" s="7">
        <f t="shared" si="4"/>
        <v>1</v>
      </c>
      <c r="I145" s="5">
        <v>0</v>
      </c>
      <c r="J145" s="7">
        <f t="shared" si="5"/>
        <v>1</v>
      </c>
      <c r="K145" s="7">
        <f t="shared" si="5"/>
        <v>1</v>
      </c>
      <c r="L145" s="5">
        <v>0</v>
      </c>
      <c r="M145" s="5" t="str">
        <f>IF(Report1!J157="","#N/A",Report1!J157)</f>
        <v>#N/A</v>
      </c>
    </row>
    <row r="146" spans="1:13" s="5" customFormat="1">
      <c r="A146" s="5">
        <f>IF(Report1!D158="",0,Report1!D158)</f>
        <v>0</v>
      </c>
      <c r="B146" s="5" t="str">
        <f>IF(Report1!E158="","#N/A",Report1!E158)</f>
        <v>#N/A</v>
      </c>
      <c r="C146" s="5" t="str">
        <f>IF(Report1!F158="","#N/A",Report1!F158)</f>
        <v>#N/A</v>
      </c>
      <c r="D146" s="5" t="str">
        <f>IF(Report1!G158="","#N/A",Report1!G158)</f>
        <v>#N/A</v>
      </c>
      <c r="E146" s="7">
        <f>IF(Report1!H158="",DATE(1900,1,1),Report1!H158)</f>
        <v>1</v>
      </c>
      <c r="F146" s="5">
        <f>IF(Report1!I158="",0,Report1!I158)</f>
        <v>0</v>
      </c>
      <c r="G146" s="7">
        <f t="shared" si="4"/>
        <v>1</v>
      </c>
      <c r="H146" s="7">
        <f t="shared" si="4"/>
        <v>1</v>
      </c>
      <c r="I146" s="5">
        <v>0</v>
      </c>
      <c r="J146" s="7">
        <f t="shared" si="5"/>
        <v>1</v>
      </c>
      <c r="K146" s="7">
        <f t="shared" si="5"/>
        <v>1</v>
      </c>
      <c r="L146" s="5">
        <v>0</v>
      </c>
      <c r="M146" s="5" t="str">
        <f>IF(Report1!J158="","#N/A",Report1!J158)</f>
        <v>#N/A</v>
      </c>
    </row>
    <row r="147" spans="1:13" s="5" customFormat="1">
      <c r="A147" s="5">
        <f>IF(Report1!D159="",0,Report1!D159)</f>
        <v>0</v>
      </c>
      <c r="B147" s="5" t="str">
        <f>IF(Report1!E159="","#N/A",Report1!E159)</f>
        <v>#N/A</v>
      </c>
      <c r="C147" s="5" t="str">
        <f>IF(Report1!F159="","#N/A",Report1!F159)</f>
        <v>#N/A</v>
      </c>
      <c r="D147" s="5" t="str">
        <f>IF(Report1!G159="","#N/A",Report1!G159)</f>
        <v>#N/A</v>
      </c>
      <c r="E147" s="7">
        <f>IF(Report1!H159="",DATE(1900,1,1),Report1!H159)</f>
        <v>1</v>
      </c>
      <c r="F147" s="5">
        <f>IF(Report1!I159="",0,Report1!I159)</f>
        <v>0</v>
      </c>
      <c r="G147" s="7">
        <f t="shared" si="4"/>
        <v>1</v>
      </c>
      <c r="H147" s="7">
        <f t="shared" si="4"/>
        <v>1</v>
      </c>
      <c r="I147" s="5">
        <v>0</v>
      </c>
      <c r="J147" s="7">
        <f t="shared" si="5"/>
        <v>1</v>
      </c>
      <c r="K147" s="7">
        <f t="shared" si="5"/>
        <v>1</v>
      </c>
      <c r="L147" s="5">
        <v>0</v>
      </c>
      <c r="M147" s="5" t="str">
        <f>IF(Report1!J159="","#N/A",Report1!J159)</f>
        <v>#N/A</v>
      </c>
    </row>
    <row r="148" spans="1:13" s="5" customFormat="1">
      <c r="A148" s="5">
        <f>IF(Report1!D160="",0,Report1!D160)</f>
        <v>0</v>
      </c>
      <c r="B148" s="5" t="str">
        <f>IF(Report1!E160="","#N/A",Report1!E160)</f>
        <v>#N/A</v>
      </c>
      <c r="C148" s="5" t="str">
        <f>IF(Report1!F160="","#N/A",Report1!F160)</f>
        <v>#N/A</v>
      </c>
      <c r="D148" s="5" t="str">
        <f>IF(Report1!G160="","#N/A",Report1!G160)</f>
        <v>#N/A</v>
      </c>
      <c r="E148" s="7">
        <f>IF(Report1!H160="",DATE(1900,1,1),Report1!H160)</f>
        <v>1</v>
      </c>
      <c r="F148" s="5">
        <f>IF(Report1!I160="",0,Report1!I160)</f>
        <v>0</v>
      </c>
      <c r="G148" s="7">
        <f t="shared" si="4"/>
        <v>1</v>
      </c>
      <c r="H148" s="7">
        <f t="shared" si="4"/>
        <v>1</v>
      </c>
      <c r="I148" s="5">
        <v>0</v>
      </c>
      <c r="J148" s="7">
        <f t="shared" si="5"/>
        <v>1</v>
      </c>
      <c r="K148" s="7">
        <f t="shared" si="5"/>
        <v>1</v>
      </c>
      <c r="L148" s="5">
        <v>0</v>
      </c>
      <c r="M148" s="5" t="str">
        <f>IF(Report1!J160="","#N/A",Report1!J160)</f>
        <v>#N/A</v>
      </c>
    </row>
    <row r="149" spans="1:13" s="5" customFormat="1">
      <c r="A149" s="5">
        <f>IF(Report1!D161="",0,Report1!D161)</f>
        <v>0</v>
      </c>
      <c r="B149" s="5" t="str">
        <f>IF(Report1!E161="","#N/A",Report1!E161)</f>
        <v>#N/A</v>
      </c>
      <c r="C149" s="5" t="str">
        <f>IF(Report1!F161="","#N/A",Report1!F161)</f>
        <v>#N/A</v>
      </c>
      <c r="D149" s="5" t="str">
        <f>IF(Report1!G161="","#N/A",Report1!G161)</f>
        <v>#N/A</v>
      </c>
      <c r="E149" s="7">
        <f>IF(Report1!H161="",DATE(1900,1,1),Report1!H161)</f>
        <v>1</v>
      </c>
      <c r="F149" s="5">
        <f>IF(Report1!I161="",0,Report1!I161)</f>
        <v>0</v>
      </c>
      <c r="G149" s="7">
        <f t="shared" si="4"/>
        <v>1</v>
      </c>
      <c r="H149" s="7">
        <f t="shared" si="4"/>
        <v>1</v>
      </c>
      <c r="I149" s="5">
        <v>0</v>
      </c>
      <c r="J149" s="7">
        <f t="shared" si="5"/>
        <v>1</v>
      </c>
      <c r="K149" s="7">
        <f t="shared" si="5"/>
        <v>1</v>
      </c>
      <c r="L149" s="5">
        <v>0</v>
      </c>
      <c r="M149" s="5" t="str">
        <f>IF(Report1!J161="","#N/A",Report1!J161)</f>
        <v>#N/A</v>
      </c>
    </row>
    <row r="150" spans="1:13" s="5" customFormat="1">
      <c r="A150" s="5">
        <f>IF(Report1!D162="",0,Report1!D162)</f>
        <v>0</v>
      </c>
      <c r="B150" s="5" t="str">
        <f>IF(Report1!E162="","#N/A",Report1!E162)</f>
        <v>#N/A</v>
      </c>
      <c r="C150" s="5" t="str">
        <f>IF(Report1!F162="","#N/A",Report1!F162)</f>
        <v>#N/A</v>
      </c>
      <c r="D150" s="5" t="str">
        <f>IF(Report1!G162="","#N/A",Report1!G162)</f>
        <v>#N/A</v>
      </c>
      <c r="E150" s="7">
        <f>IF(Report1!H162="",DATE(1900,1,1),Report1!H162)</f>
        <v>1</v>
      </c>
      <c r="F150" s="5">
        <f>IF(Report1!I162="",0,Report1!I162)</f>
        <v>0</v>
      </c>
      <c r="G150" s="7">
        <f t="shared" si="4"/>
        <v>1</v>
      </c>
      <c r="H150" s="7">
        <f t="shared" si="4"/>
        <v>1</v>
      </c>
      <c r="I150" s="5">
        <v>0</v>
      </c>
      <c r="J150" s="7">
        <f t="shared" si="5"/>
        <v>1</v>
      </c>
      <c r="K150" s="7">
        <f t="shared" si="5"/>
        <v>1</v>
      </c>
      <c r="L150" s="5">
        <v>0</v>
      </c>
      <c r="M150" s="5" t="str">
        <f>IF(Report1!J162="","#N/A",Report1!J162)</f>
        <v>#N/A</v>
      </c>
    </row>
    <row r="151" spans="1:13" s="6" customFormat="1">
      <c r="A151" s="6">
        <f>IF(Report2!D13="",0,Report2!D13)</f>
        <v>0</v>
      </c>
      <c r="B151" s="6" t="str">
        <f>IF(Report2!E13="","#N/A",Report2!E13)</f>
        <v>#N/A</v>
      </c>
      <c r="C151" s="6" t="str">
        <f>IF(Report2!F13="","#N/A",Report2!F13)</f>
        <v>#N/A</v>
      </c>
      <c r="D151" s="6" t="str">
        <f>IF(Report2!G13="","#N/A",Report2!G13)</f>
        <v>#N/A</v>
      </c>
      <c r="E151" s="8">
        <f>IF(Report2!H13="",DATE(1900,1,1),Report2!H13)</f>
        <v>1</v>
      </c>
      <c r="F151" s="6">
        <f>IF(Report2!I13="",0,Report2!I13)</f>
        <v>0</v>
      </c>
      <c r="G151" s="8">
        <f t="shared" si="4"/>
        <v>1</v>
      </c>
      <c r="H151" s="8">
        <f t="shared" si="4"/>
        <v>1</v>
      </c>
      <c r="I151" s="6">
        <v>0</v>
      </c>
      <c r="J151" s="8">
        <f t="shared" si="5"/>
        <v>1</v>
      </c>
      <c r="K151" s="8">
        <f t="shared" si="5"/>
        <v>1</v>
      </c>
      <c r="L151" s="6">
        <v>0</v>
      </c>
      <c r="M151" s="6" t="str">
        <f>IF(Report2!J13="","#N/A",Report2!J13)</f>
        <v>#N/A</v>
      </c>
    </row>
    <row r="152" spans="1:13" s="6" customFormat="1">
      <c r="A152" s="6">
        <f>IF(Report2!D14="",0,Report2!D14)</f>
        <v>0</v>
      </c>
      <c r="B152" s="6" t="str">
        <f>IF(Report2!E14="","#N/A",Report2!E14)</f>
        <v>#N/A</v>
      </c>
      <c r="C152" s="6" t="str">
        <f>IF(Report2!F14="","#N/A",Report2!F14)</f>
        <v>#N/A</v>
      </c>
      <c r="D152" s="6" t="str">
        <f>IF(Report2!G14="","#N/A",Report2!G14)</f>
        <v>#N/A</v>
      </c>
      <c r="E152" s="8">
        <f>IF(Report2!H14="",DATE(1900,1,1),Report2!H14)</f>
        <v>1</v>
      </c>
      <c r="F152" s="6">
        <f>IF(Report2!I14="",0,Report2!I14)</f>
        <v>0</v>
      </c>
      <c r="G152" s="8">
        <f t="shared" si="4"/>
        <v>1</v>
      </c>
      <c r="H152" s="8">
        <f t="shared" si="4"/>
        <v>1</v>
      </c>
      <c r="I152" s="6">
        <v>0</v>
      </c>
      <c r="J152" s="8">
        <f t="shared" si="5"/>
        <v>1</v>
      </c>
      <c r="K152" s="8">
        <f t="shared" si="5"/>
        <v>1</v>
      </c>
      <c r="L152" s="6">
        <v>0</v>
      </c>
      <c r="M152" s="6" t="str">
        <f>IF(Report2!J14="","#N/A",Report2!J14)</f>
        <v>#N/A</v>
      </c>
    </row>
    <row r="153" spans="1:13" s="6" customFormat="1">
      <c r="A153" s="6">
        <f>IF(Report2!D15="",0,Report2!D15)</f>
        <v>0</v>
      </c>
      <c r="B153" s="6" t="str">
        <f>IF(Report2!E15="","#N/A",Report2!E15)</f>
        <v>#N/A</v>
      </c>
      <c r="C153" s="6" t="str">
        <f>IF(Report2!F15="","#N/A",Report2!F15)</f>
        <v>#N/A</v>
      </c>
      <c r="D153" s="6" t="str">
        <f>IF(Report2!G15="","#N/A",Report2!G15)</f>
        <v>#N/A</v>
      </c>
      <c r="E153" s="8">
        <f>IF(Report2!H15="",DATE(1900,1,1),Report2!H15)</f>
        <v>1</v>
      </c>
      <c r="F153" s="6">
        <f>IF(Report2!I15="",0,Report2!I15)</f>
        <v>0</v>
      </c>
      <c r="G153" s="8">
        <f t="shared" si="4"/>
        <v>1</v>
      </c>
      <c r="H153" s="8">
        <f t="shared" si="4"/>
        <v>1</v>
      </c>
      <c r="I153" s="6">
        <v>0</v>
      </c>
      <c r="J153" s="8">
        <f t="shared" si="5"/>
        <v>1</v>
      </c>
      <c r="K153" s="8">
        <f t="shared" si="5"/>
        <v>1</v>
      </c>
      <c r="L153" s="6">
        <v>0</v>
      </c>
      <c r="M153" s="6" t="str">
        <f>IF(Report2!J15="","#N/A",Report2!J15)</f>
        <v>#N/A</v>
      </c>
    </row>
    <row r="154" spans="1:13" s="6" customFormat="1">
      <c r="A154" s="6">
        <f>IF(Report2!D16="",0,Report2!D16)</f>
        <v>0</v>
      </c>
      <c r="B154" s="6" t="str">
        <f>IF(Report2!E16="","#N/A",Report2!E16)</f>
        <v>#N/A</v>
      </c>
      <c r="C154" s="6" t="str">
        <f>IF(Report2!F16="","#N/A",Report2!F16)</f>
        <v>#N/A</v>
      </c>
      <c r="D154" s="6" t="str">
        <f>IF(Report2!G16="","#N/A",Report2!G16)</f>
        <v>#N/A</v>
      </c>
      <c r="E154" s="8">
        <f>IF(Report2!H16="",DATE(1900,1,1),Report2!H16)</f>
        <v>1</v>
      </c>
      <c r="F154" s="6">
        <f>IF(Report2!I16="",0,Report2!I16)</f>
        <v>0</v>
      </c>
      <c r="G154" s="8">
        <f t="shared" si="4"/>
        <v>1</v>
      </c>
      <c r="H154" s="8">
        <f t="shared" si="4"/>
        <v>1</v>
      </c>
      <c r="I154" s="6">
        <v>0</v>
      </c>
      <c r="J154" s="8">
        <f t="shared" si="5"/>
        <v>1</v>
      </c>
      <c r="K154" s="8">
        <f t="shared" si="5"/>
        <v>1</v>
      </c>
      <c r="L154" s="6">
        <v>0</v>
      </c>
      <c r="M154" s="6" t="str">
        <f>IF(Report2!J16="","#N/A",Report2!J16)</f>
        <v>#N/A</v>
      </c>
    </row>
    <row r="155" spans="1:13" s="6" customFormat="1">
      <c r="A155" s="6">
        <f>IF(Report2!D17="",0,Report2!D17)</f>
        <v>0</v>
      </c>
      <c r="B155" s="6" t="str">
        <f>IF(Report2!E17="","#N/A",Report2!E17)</f>
        <v>#N/A</v>
      </c>
      <c r="C155" s="6" t="str">
        <f>IF(Report2!F17="","#N/A",Report2!F17)</f>
        <v>#N/A</v>
      </c>
      <c r="D155" s="6" t="str">
        <f>IF(Report2!G17="","#N/A",Report2!G17)</f>
        <v>#N/A</v>
      </c>
      <c r="E155" s="8">
        <f>IF(Report2!H17="",DATE(1900,1,1),Report2!H17)</f>
        <v>1</v>
      </c>
      <c r="F155" s="6">
        <f>IF(Report2!I17="",0,Report2!I17)</f>
        <v>0</v>
      </c>
      <c r="G155" s="8">
        <f t="shared" si="4"/>
        <v>1</v>
      </c>
      <c r="H155" s="8">
        <f t="shared" si="4"/>
        <v>1</v>
      </c>
      <c r="I155" s="6">
        <v>0</v>
      </c>
      <c r="J155" s="8">
        <f t="shared" si="5"/>
        <v>1</v>
      </c>
      <c r="K155" s="8">
        <f t="shared" si="5"/>
        <v>1</v>
      </c>
      <c r="L155" s="6">
        <v>0</v>
      </c>
      <c r="M155" s="6" t="str">
        <f>IF(Report2!J17="","#N/A",Report2!J17)</f>
        <v>#N/A</v>
      </c>
    </row>
    <row r="156" spans="1:13" s="6" customFormat="1">
      <c r="A156" s="6">
        <f>IF(Report2!D18="",0,Report2!D18)</f>
        <v>0</v>
      </c>
      <c r="B156" s="6" t="str">
        <f>IF(Report2!E18="","#N/A",Report2!E18)</f>
        <v>#N/A</v>
      </c>
      <c r="C156" s="6" t="str">
        <f>IF(Report2!F18="","#N/A",Report2!F18)</f>
        <v>#N/A</v>
      </c>
      <c r="D156" s="6" t="str">
        <f>IF(Report2!G18="","#N/A",Report2!G18)</f>
        <v>#N/A</v>
      </c>
      <c r="E156" s="8">
        <f>IF(Report2!H18="",DATE(1900,1,1),Report2!H18)</f>
        <v>1</v>
      </c>
      <c r="F156" s="6">
        <f>IF(Report2!I18="",0,Report2!I18)</f>
        <v>0</v>
      </c>
      <c r="G156" s="8">
        <f t="shared" si="4"/>
        <v>1</v>
      </c>
      <c r="H156" s="8">
        <f t="shared" si="4"/>
        <v>1</v>
      </c>
      <c r="I156" s="6">
        <v>0</v>
      </c>
      <c r="J156" s="8">
        <f t="shared" si="5"/>
        <v>1</v>
      </c>
      <c r="K156" s="8">
        <f t="shared" si="5"/>
        <v>1</v>
      </c>
      <c r="L156" s="6">
        <v>0</v>
      </c>
      <c r="M156" s="6" t="str">
        <f>IF(Report2!J18="","#N/A",Report2!J18)</f>
        <v>#N/A</v>
      </c>
    </row>
    <row r="157" spans="1:13" s="6" customFormat="1">
      <c r="A157" s="6">
        <f>IF(Report2!D19="",0,Report2!D19)</f>
        <v>0</v>
      </c>
      <c r="B157" s="6" t="str">
        <f>IF(Report2!E19="","#N/A",Report2!E19)</f>
        <v>#N/A</v>
      </c>
      <c r="C157" s="6" t="str">
        <f>IF(Report2!F19="","#N/A",Report2!F19)</f>
        <v>#N/A</v>
      </c>
      <c r="D157" s="6" t="str">
        <f>IF(Report2!G19="","#N/A",Report2!G19)</f>
        <v>#N/A</v>
      </c>
      <c r="E157" s="8">
        <f>IF(Report2!H19="",DATE(1900,1,1),Report2!H19)</f>
        <v>1</v>
      </c>
      <c r="F157" s="6">
        <f>IF(Report2!I19="",0,Report2!I19)</f>
        <v>0</v>
      </c>
      <c r="G157" s="8">
        <f t="shared" si="4"/>
        <v>1</v>
      </c>
      <c r="H157" s="8">
        <f t="shared" si="4"/>
        <v>1</v>
      </c>
      <c r="I157" s="6">
        <v>0</v>
      </c>
      <c r="J157" s="8">
        <f t="shared" si="5"/>
        <v>1</v>
      </c>
      <c r="K157" s="8">
        <f t="shared" si="5"/>
        <v>1</v>
      </c>
      <c r="L157" s="6">
        <v>0</v>
      </c>
      <c r="M157" s="6" t="str">
        <f>IF(Report2!J19="","#N/A",Report2!J19)</f>
        <v>#N/A</v>
      </c>
    </row>
    <row r="158" spans="1:13" s="6" customFormat="1">
      <c r="A158" s="6">
        <f>IF(Report2!D20="",0,Report2!D20)</f>
        <v>0</v>
      </c>
      <c r="B158" s="6" t="str">
        <f>IF(Report2!E20="","#N/A",Report2!E20)</f>
        <v>#N/A</v>
      </c>
      <c r="C158" s="6" t="str">
        <f>IF(Report2!F20="","#N/A",Report2!F20)</f>
        <v>#N/A</v>
      </c>
      <c r="D158" s="6" t="str">
        <f>IF(Report2!G20="","#N/A",Report2!G20)</f>
        <v>#N/A</v>
      </c>
      <c r="E158" s="8">
        <f>IF(Report2!H20="",DATE(1900,1,1),Report2!H20)</f>
        <v>1</v>
      </c>
      <c r="F158" s="6">
        <f>IF(Report2!I20="",0,Report2!I20)</f>
        <v>0</v>
      </c>
      <c r="G158" s="8">
        <f t="shared" si="4"/>
        <v>1</v>
      </c>
      <c r="H158" s="8">
        <f t="shared" si="4"/>
        <v>1</v>
      </c>
      <c r="I158" s="6">
        <v>0</v>
      </c>
      <c r="J158" s="8">
        <f t="shared" si="5"/>
        <v>1</v>
      </c>
      <c r="K158" s="8">
        <f t="shared" si="5"/>
        <v>1</v>
      </c>
      <c r="L158" s="6">
        <v>0</v>
      </c>
      <c r="M158" s="6" t="str">
        <f>IF(Report2!J20="","#N/A",Report2!J20)</f>
        <v>#N/A</v>
      </c>
    </row>
    <row r="159" spans="1:13" s="6" customFormat="1">
      <c r="A159" s="6">
        <f>IF(Report2!D21="",0,Report2!D21)</f>
        <v>0</v>
      </c>
      <c r="B159" s="6" t="str">
        <f>IF(Report2!E21="","#N/A",Report2!E21)</f>
        <v>#N/A</v>
      </c>
      <c r="C159" s="6" t="str">
        <f>IF(Report2!F21="","#N/A",Report2!F21)</f>
        <v>#N/A</v>
      </c>
      <c r="D159" s="6" t="str">
        <f>IF(Report2!G21="","#N/A",Report2!G21)</f>
        <v>#N/A</v>
      </c>
      <c r="E159" s="8">
        <f>IF(Report2!H21="",DATE(1900,1,1),Report2!H21)</f>
        <v>1</v>
      </c>
      <c r="F159" s="6">
        <f>IF(Report2!I21="",0,Report2!I21)</f>
        <v>0</v>
      </c>
      <c r="G159" s="8">
        <f t="shared" si="4"/>
        <v>1</v>
      </c>
      <c r="H159" s="8">
        <f t="shared" si="4"/>
        <v>1</v>
      </c>
      <c r="I159" s="6">
        <v>0</v>
      </c>
      <c r="J159" s="8">
        <f t="shared" si="5"/>
        <v>1</v>
      </c>
      <c r="K159" s="8">
        <f t="shared" si="5"/>
        <v>1</v>
      </c>
      <c r="L159" s="6">
        <v>0</v>
      </c>
      <c r="M159" s="6" t="str">
        <f>IF(Report2!J21="","#N/A",Report2!J21)</f>
        <v>#N/A</v>
      </c>
    </row>
    <row r="160" spans="1:13" s="6" customFormat="1">
      <c r="A160" s="6">
        <f>IF(Report2!D22="",0,Report2!D22)</f>
        <v>0</v>
      </c>
      <c r="B160" s="6" t="str">
        <f>IF(Report2!E22="","#N/A",Report2!E22)</f>
        <v>#N/A</v>
      </c>
      <c r="C160" s="6" t="str">
        <f>IF(Report2!F22="","#N/A",Report2!F22)</f>
        <v>#N/A</v>
      </c>
      <c r="D160" s="6" t="str">
        <f>IF(Report2!G22="","#N/A",Report2!G22)</f>
        <v>#N/A</v>
      </c>
      <c r="E160" s="8">
        <f>IF(Report2!H22="",DATE(1900,1,1),Report2!H22)</f>
        <v>1</v>
      </c>
      <c r="F160" s="6">
        <f>IF(Report2!I22="",0,Report2!I22)</f>
        <v>0</v>
      </c>
      <c r="G160" s="8">
        <f t="shared" si="4"/>
        <v>1</v>
      </c>
      <c r="H160" s="8">
        <f t="shared" si="4"/>
        <v>1</v>
      </c>
      <c r="I160" s="6">
        <v>0</v>
      </c>
      <c r="J160" s="8">
        <f t="shared" si="5"/>
        <v>1</v>
      </c>
      <c r="K160" s="8">
        <f t="shared" si="5"/>
        <v>1</v>
      </c>
      <c r="L160" s="6">
        <v>0</v>
      </c>
      <c r="M160" s="6" t="str">
        <f>IF(Report2!J22="","#N/A",Report2!J22)</f>
        <v>#N/A</v>
      </c>
    </row>
    <row r="161" spans="1:13" s="6" customFormat="1">
      <c r="A161" s="6">
        <f>IF(Report2!D23="",0,Report2!D23)</f>
        <v>0</v>
      </c>
      <c r="B161" s="6" t="str">
        <f>IF(Report2!E23="","#N/A",Report2!E23)</f>
        <v>#N/A</v>
      </c>
      <c r="C161" s="6" t="str">
        <f>IF(Report2!F23="","#N/A",Report2!F23)</f>
        <v>#N/A</v>
      </c>
      <c r="D161" s="6" t="str">
        <f>IF(Report2!G23="","#N/A",Report2!G23)</f>
        <v>#N/A</v>
      </c>
      <c r="E161" s="8">
        <f>IF(Report2!H23="",DATE(1900,1,1),Report2!H23)</f>
        <v>1</v>
      </c>
      <c r="F161" s="6">
        <f>IF(Report2!I23="",0,Report2!I23)</f>
        <v>0</v>
      </c>
      <c r="G161" s="8">
        <f t="shared" si="4"/>
        <v>1</v>
      </c>
      <c r="H161" s="8">
        <f t="shared" si="4"/>
        <v>1</v>
      </c>
      <c r="I161" s="6">
        <v>0</v>
      </c>
      <c r="J161" s="8">
        <f t="shared" si="5"/>
        <v>1</v>
      </c>
      <c r="K161" s="8">
        <f t="shared" si="5"/>
        <v>1</v>
      </c>
      <c r="L161" s="6">
        <v>0</v>
      </c>
      <c r="M161" s="6" t="str">
        <f>IF(Report2!J23="","#N/A",Report2!J23)</f>
        <v>#N/A</v>
      </c>
    </row>
    <row r="162" spans="1:13" s="6" customFormat="1">
      <c r="A162" s="6">
        <f>IF(Report2!D24="",0,Report2!D24)</f>
        <v>0</v>
      </c>
      <c r="B162" s="6" t="str">
        <f>IF(Report2!E24="","#N/A",Report2!E24)</f>
        <v>#N/A</v>
      </c>
      <c r="C162" s="6" t="str">
        <f>IF(Report2!F24="","#N/A",Report2!F24)</f>
        <v>#N/A</v>
      </c>
      <c r="D162" s="6" t="str">
        <f>IF(Report2!G24="","#N/A",Report2!G24)</f>
        <v>#N/A</v>
      </c>
      <c r="E162" s="8">
        <f>IF(Report2!H24="",DATE(1900,1,1),Report2!H24)</f>
        <v>1</v>
      </c>
      <c r="F162" s="6">
        <f>IF(Report2!I24="",0,Report2!I24)</f>
        <v>0</v>
      </c>
      <c r="G162" s="8">
        <f t="shared" si="4"/>
        <v>1</v>
      </c>
      <c r="H162" s="8">
        <f t="shared" si="4"/>
        <v>1</v>
      </c>
      <c r="I162" s="6">
        <v>0</v>
      </c>
      <c r="J162" s="8">
        <f t="shared" ref="J162:K193" si="6">DATE(1900,1,1)</f>
        <v>1</v>
      </c>
      <c r="K162" s="8">
        <f t="shared" si="6"/>
        <v>1</v>
      </c>
      <c r="L162" s="6">
        <v>0</v>
      </c>
      <c r="M162" s="6" t="str">
        <f>IF(Report2!J24="","#N/A",Report2!J24)</f>
        <v>#N/A</v>
      </c>
    </row>
    <row r="163" spans="1:13" s="6" customFormat="1">
      <c r="A163" s="6">
        <f>IF(Report2!D25="",0,Report2!D25)</f>
        <v>0</v>
      </c>
      <c r="B163" s="6" t="str">
        <f>IF(Report2!E25="","#N/A",Report2!E25)</f>
        <v>#N/A</v>
      </c>
      <c r="C163" s="6" t="str">
        <f>IF(Report2!F25="","#N/A",Report2!F25)</f>
        <v>#N/A</v>
      </c>
      <c r="D163" s="6" t="str">
        <f>IF(Report2!G25="","#N/A",Report2!G25)</f>
        <v>#N/A</v>
      </c>
      <c r="E163" s="8">
        <f>IF(Report2!H25="",DATE(1900,1,1),Report2!H25)</f>
        <v>1</v>
      </c>
      <c r="F163" s="6">
        <f>IF(Report2!I25="",0,Report2!I25)</f>
        <v>0</v>
      </c>
      <c r="G163" s="8">
        <f t="shared" si="4"/>
        <v>1</v>
      </c>
      <c r="H163" s="8">
        <f t="shared" si="4"/>
        <v>1</v>
      </c>
      <c r="I163" s="6">
        <v>0</v>
      </c>
      <c r="J163" s="8">
        <f t="shared" si="6"/>
        <v>1</v>
      </c>
      <c r="K163" s="8">
        <f t="shared" si="6"/>
        <v>1</v>
      </c>
      <c r="L163" s="6">
        <v>0</v>
      </c>
      <c r="M163" s="6" t="str">
        <f>IF(Report2!J25="","#N/A",Report2!J25)</f>
        <v>#N/A</v>
      </c>
    </row>
    <row r="164" spans="1:13" s="6" customFormat="1">
      <c r="A164" s="6">
        <f>IF(Report2!D26="",0,Report2!D26)</f>
        <v>0</v>
      </c>
      <c r="B164" s="6" t="str">
        <f>IF(Report2!E26="","#N/A",Report2!E26)</f>
        <v>#N/A</v>
      </c>
      <c r="C164" s="6" t="str">
        <f>IF(Report2!F26="","#N/A",Report2!F26)</f>
        <v>#N/A</v>
      </c>
      <c r="D164" s="6" t="str">
        <f>IF(Report2!G26="","#N/A",Report2!G26)</f>
        <v>#N/A</v>
      </c>
      <c r="E164" s="8">
        <f>IF(Report2!H26="",DATE(1900,1,1),Report2!H26)</f>
        <v>1</v>
      </c>
      <c r="F164" s="6">
        <f>IF(Report2!I26="",0,Report2!I26)</f>
        <v>0</v>
      </c>
      <c r="G164" s="8">
        <f t="shared" si="4"/>
        <v>1</v>
      </c>
      <c r="H164" s="8">
        <f t="shared" si="4"/>
        <v>1</v>
      </c>
      <c r="I164" s="6">
        <v>0</v>
      </c>
      <c r="J164" s="8">
        <f t="shared" si="6"/>
        <v>1</v>
      </c>
      <c r="K164" s="8">
        <f t="shared" si="6"/>
        <v>1</v>
      </c>
      <c r="L164" s="6">
        <v>0</v>
      </c>
      <c r="M164" s="6" t="str">
        <f>IF(Report2!J26="","#N/A",Report2!J26)</f>
        <v>#N/A</v>
      </c>
    </row>
    <row r="165" spans="1:13" s="6" customFormat="1">
      <c r="A165" s="6">
        <f>IF(Report2!D27="",0,Report2!D27)</f>
        <v>0</v>
      </c>
      <c r="B165" s="6" t="str">
        <f>IF(Report2!E27="","#N/A",Report2!E27)</f>
        <v>#N/A</v>
      </c>
      <c r="C165" s="6" t="str">
        <f>IF(Report2!F27="","#N/A",Report2!F27)</f>
        <v>#N/A</v>
      </c>
      <c r="D165" s="6" t="str">
        <f>IF(Report2!G27="","#N/A",Report2!G27)</f>
        <v>#N/A</v>
      </c>
      <c r="E165" s="8">
        <f>IF(Report2!H27="",DATE(1900,1,1),Report2!H27)</f>
        <v>1</v>
      </c>
      <c r="F165" s="6">
        <f>IF(Report2!I27="",0,Report2!I27)</f>
        <v>0</v>
      </c>
      <c r="G165" s="8">
        <f t="shared" si="4"/>
        <v>1</v>
      </c>
      <c r="H165" s="8">
        <f t="shared" si="4"/>
        <v>1</v>
      </c>
      <c r="I165" s="6">
        <v>0</v>
      </c>
      <c r="J165" s="8">
        <f t="shared" si="6"/>
        <v>1</v>
      </c>
      <c r="K165" s="8">
        <f t="shared" si="6"/>
        <v>1</v>
      </c>
      <c r="L165" s="6">
        <v>0</v>
      </c>
      <c r="M165" s="6" t="str">
        <f>IF(Report2!J27="","#N/A",Report2!J27)</f>
        <v>#N/A</v>
      </c>
    </row>
    <row r="166" spans="1:13" s="6" customFormat="1">
      <c r="A166" s="6">
        <f>IF(Report2!D28="",0,Report2!D28)</f>
        <v>0</v>
      </c>
      <c r="B166" s="6" t="str">
        <f>IF(Report2!E28="","#N/A",Report2!E28)</f>
        <v>#N/A</v>
      </c>
      <c r="C166" s="6" t="str">
        <f>IF(Report2!F28="","#N/A",Report2!F28)</f>
        <v>#N/A</v>
      </c>
      <c r="D166" s="6" t="str">
        <f>IF(Report2!G28="","#N/A",Report2!G28)</f>
        <v>#N/A</v>
      </c>
      <c r="E166" s="8">
        <f>IF(Report2!H28="",DATE(1900,1,1),Report2!H28)</f>
        <v>1</v>
      </c>
      <c r="F166" s="6">
        <f>IF(Report2!I28="",0,Report2!I28)</f>
        <v>0</v>
      </c>
      <c r="G166" s="8">
        <f t="shared" si="4"/>
        <v>1</v>
      </c>
      <c r="H166" s="8">
        <f t="shared" si="4"/>
        <v>1</v>
      </c>
      <c r="I166" s="6">
        <v>0</v>
      </c>
      <c r="J166" s="8">
        <f t="shared" si="6"/>
        <v>1</v>
      </c>
      <c r="K166" s="8">
        <f t="shared" si="6"/>
        <v>1</v>
      </c>
      <c r="L166" s="6">
        <v>0</v>
      </c>
      <c r="M166" s="6" t="str">
        <f>IF(Report2!J28="","#N/A",Report2!J28)</f>
        <v>#N/A</v>
      </c>
    </row>
    <row r="167" spans="1:13" s="6" customFormat="1">
      <c r="A167" s="6">
        <f>IF(Report2!D29="",0,Report2!D29)</f>
        <v>0</v>
      </c>
      <c r="B167" s="6" t="str">
        <f>IF(Report2!E29="","#N/A",Report2!E29)</f>
        <v>#N/A</v>
      </c>
      <c r="C167" s="6" t="str">
        <f>IF(Report2!F29="","#N/A",Report2!F29)</f>
        <v>#N/A</v>
      </c>
      <c r="D167" s="6" t="str">
        <f>IF(Report2!G29="","#N/A",Report2!G29)</f>
        <v>#N/A</v>
      </c>
      <c r="E167" s="8">
        <f>IF(Report2!H29="",DATE(1900,1,1),Report2!H29)</f>
        <v>1</v>
      </c>
      <c r="F167" s="6">
        <f>IF(Report2!I29="",0,Report2!I29)</f>
        <v>0</v>
      </c>
      <c r="G167" s="8">
        <f t="shared" si="4"/>
        <v>1</v>
      </c>
      <c r="H167" s="8">
        <f t="shared" si="4"/>
        <v>1</v>
      </c>
      <c r="I167" s="6">
        <v>0</v>
      </c>
      <c r="J167" s="8">
        <f t="shared" si="6"/>
        <v>1</v>
      </c>
      <c r="K167" s="8">
        <f t="shared" si="6"/>
        <v>1</v>
      </c>
      <c r="L167" s="6">
        <v>0</v>
      </c>
      <c r="M167" s="6" t="str">
        <f>IF(Report2!J29="","#N/A",Report2!J29)</f>
        <v>#N/A</v>
      </c>
    </row>
    <row r="168" spans="1:13" s="6" customFormat="1">
      <c r="A168" s="6">
        <f>IF(Report2!D30="",0,Report2!D30)</f>
        <v>0</v>
      </c>
      <c r="B168" s="6" t="str">
        <f>IF(Report2!E30="","#N/A",Report2!E30)</f>
        <v>#N/A</v>
      </c>
      <c r="C168" s="6" t="str">
        <f>IF(Report2!F30="","#N/A",Report2!F30)</f>
        <v>#N/A</v>
      </c>
      <c r="D168" s="6" t="str">
        <f>IF(Report2!G30="","#N/A",Report2!G30)</f>
        <v>#N/A</v>
      </c>
      <c r="E168" s="8">
        <f>IF(Report2!H30="",DATE(1900,1,1),Report2!H30)</f>
        <v>1</v>
      </c>
      <c r="F168" s="6">
        <f>IF(Report2!I30="",0,Report2!I30)</f>
        <v>0</v>
      </c>
      <c r="G168" s="8">
        <f t="shared" si="4"/>
        <v>1</v>
      </c>
      <c r="H168" s="8">
        <f t="shared" si="4"/>
        <v>1</v>
      </c>
      <c r="I168" s="6">
        <v>0</v>
      </c>
      <c r="J168" s="8">
        <f t="shared" si="6"/>
        <v>1</v>
      </c>
      <c r="K168" s="8">
        <f t="shared" si="6"/>
        <v>1</v>
      </c>
      <c r="L168" s="6">
        <v>0</v>
      </c>
      <c r="M168" s="6" t="str">
        <f>IF(Report2!J30="","#N/A",Report2!J30)</f>
        <v>#N/A</v>
      </c>
    </row>
    <row r="169" spans="1:13" s="6" customFormat="1">
      <c r="A169" s="6">
        <f>IF(Report2!D31="",0,Report2!D31)</f>
        <v>0</v>
      </c>
      <c r="B169" s="6" t="str">
        <f>IF(Report2!E31="","#N/A",Report2!E31)</f>
        <v>#N/A</v>
      </c>
      <c r="C169" s="6" t="str">
        <f>IF(Report2!F31="","#N/A",Report2!F31)</f>
        <v>#N/A</v>
      </c>
      <c r="D169" s="6" t="str">
        <f>IF(Report2!G31="","#N/A",Report2!G31)</f>
        <v>#N/A</v>
      </c>
      <c r="E169" s="8">
        <f>IF(Report2!H31="",DATE(1900,1,1),Report2!H31)</f>
        <v>1</v>
      </c>
      <c r="F169" s="6">
        <f>IF(Report2!I31="",0,Report2!I31)</f>
        <v>0</v>
      </c>
      <c r="G169" s="8">
        <f t="shared" si="4"/>
        <v>1</v>
      </c>
      <c r="H169" s="8">
        <f t="shared" si="4"/>
        <v>1</v>
      </c>
      <c r="I169" s="6">
        <v>0</v>
      </c>
      <c r="J169" s="8">
        <f t="shared" si="6"/>
        <v>1</v>
      </c>
      <c r="K169" s="8">
        <f t="shared" si="6"/>
        <v>1</v>
      </c>
      <c r="L169" s="6">
        <v>0</v>
      </c>
      <c r="M169" s="6" t="str">
        <f>IF(Report2!J31="","#N/A",Report2!J31)</f>
        <v>#N/A</v>
      </c>
    </row>
    <row r="170" spans="1:13" s="6" customFormat="1">
      <c r="A170" s="6">
        <f>IF(Report2!D32="",0,Report2!D32)</f>
        <v>0</v>
      </c>
      <c r="B170" s="6" t="str">
        <f>IF(Report2!E32="","#N/A",Report2!E32)</f>
        <v>#N/A</v>
      </c>
      <c r="C170" s="6" t="str">
        <f>IF(Report2!F32="","#N/A",Report2!F32)</f>
        <v>#N/A</v>
      </c>
      <c r="D170" s="6" t="str">
        <f>IF(Report2!G32="","#N/A",Report2!G32)</f>
        <v>#N/A</v>
      </c>
      <c r="E170" s="8">
        <f>IF(Report2!H32="",DATE(1900,1,1),Report2!H32)</f>
        <v>1</v>
      </c>
      <c r="F170" s="6">
        <f>IF(Report2!I32="",0,Report2!I32)</f>
        <v>0</v>
      </c>
      <c r="G170" s="8">
        <f t="shared" si="4"/>
        <v>1</v>
      </c>
      <c r="H170" s="8">
        <f t="shared" si="4"/>
        <v>1</v>
      </c>
      <c r="I170" s="6">
        <v>0</v>
      </c>
      <c r="J170" s="8">
        <f t="shared" si="6"/>
        <v>1</v>
      </c>
      <c r="K170" s="8">
        <f t="shared" si="6"/>
        <v>1</v>
      </c>
      <c r="L170" s="6">
        <v>0</v>
      </c>
      <c r="M170" s="6" t="str">
        <f>IF(Report2!J32="","#N/A",Report2!J32)</f>
        <v>#N/A</v>
      </c>
    </row>
    <row r="171" spans="1:13" s="6" customFormat="1">
      <c r="A171" s="6">
        <f>IF(Report2!D33="",0,Report2!D33)</f>
        <v>0</v>
      </c>
      <c r="B171" s="6" t="str">
        <f>IF(Report2!E33="","#N/A",Report2!E33)</f>
        <v>#N/A</v>
      </c>
      <c r="C171" s="6" t="str">
        <f>IF(Report2!F33="","#N/A",Report2!F33)</f>
        <v>#N/A</v>
      </c>
      <c r="D171" s="6" t="str">
        <f>IF(Report2!G33="","#N/A",Report2!G33)</f>
        <v>#N/A</v>
      </c>
      <c r="E171" s="8">
        <f>IF(Report2!H33="",DATE(1900,1,1),Report2!H33)</f>
        <v>1</v>
      </c>
      <c r="F171" s="6">
        <f>IF(Report2!I33="",0,Report2!I33)</f>
        <v>0</v>
      </c>
      <c r="G171" s="8">
        <f t="shared" si="4"/>
        <v>1</v>
      </c>
      <c r="H171" s="8">
        <f t="shared" si="4"/>
        <v>1</v>
      </c>
      <c r="I171" s="6">
        <v>0</v>
      </c>
      <c r="J171" s="8">
        <f t="shared" si="6"/>
        <v>1</v>
      </c>
      <c r="K171" s="8">
        <f t="shared" si="6"/>
        <v>1</v>
      </c>
      <c r="L171" s="6">
        <v>0</v>
      </c>
      <c r="M171" s="6" t="str">
        <f>IF(Report2!J33="","#N/A",Report2!J33)</f>
        <v>#N/A</v>
      </c>
    </row>
    <row r="172" spans="1:13" s="6" customFormat="1">
      <c r="A172" s="6">
        <f>IF(Report2!D34="",0,Report2!D34)</f>
        <v>0</v>
      </c>
      <c r="B172" s="6" t="str">
        <f>IF(Report2!E34="","#N/A",Report2!E34)</f>
        <v>#N/A</v>
      </c>
      <c r="C172" s="6" t="str">
        <f>IF(Report2!F34="","#N/A",Report2!F34)</f>
        <v>#N/A</v>
      </c>
      <c r="D172" s="6" t="str">
        <f>IF(Report2!G34="","#N/A",Report2!G34)</f>
        <v>#N/A</v>
      </c>
      <c r="E172" s="8">
        <f>IF(Report2!H34="",DATE(1900,1,1),Report2!H34)</f>
        <v>1</v>
      </c>
      <c r="F172" s="6">
        <f>IF(Report2!I34="",0,Report2!I34)</f>
        <v>0</v>
      </c>
      <c r="G172" s="8">
        <f t="shared" si="4"/>
        <v>1</v>
      </c>
      <c r="H172" s="8">
        <f t="shared" si="4"/>
        <v>1</v>
      </c>
      <c r="I172" s="6">
        <v>0</v>
      </c>
      <c r="J172" s="8">
        <f t="shared" si="6"/>
        <v>1</v>
      </c>
      <c r="K172" s="8">
        <f t="shared" si="6"/>
        <v>1</v>
      </c>
      <c r="L172" s="6">
        <v>0</v>
      </c>
      <c r="M172" s="6" t="str">
        <f>IF(Report2!J34="","#N/A",Report2!J34)</f>
        <v>#N/A</v>
      </c>
    </row>
    <row r="173" spans="1:13" s="6" customFormat="1">
      <c r="A173" s="6">
        <f>IF(Report2!D35="",0,Report2!D35)</f>
        <v>0</v>
      </c>
      <c r="B173" s="6" t="str">
        <f>IF(Report2!E35="","#N/A",Report2!E35)</f>
        <v>#N/A</v>
      </c>
      <c r="C173" s="6" t="str">
        <f>IF(Report2!F35="","#N/A",Report2!F35)</f>
        <v>#N/A</v>
      </c>
      <c r="D173" s="6" t="str">
        <f>IF(Report2!G35="","#N/A",Report2!G35)</f>
        <v>#N/A</v>
      </c>
      <c r="E173" s="8">
        <f>IF(Report2!H35="",DATE(1900,1,1),Report2!H35)</f>
        <v>1</v>
      </c>
      <c r="F173" s="6">
        <f>IF(Report2!I35="",0,Report2!I35)</f>
        <v>0</v>
      </c>
      <c r="G173" s="8">
        <f t="shared" si="4"/>
        <v>1</v>
      </c>
      <c r="H173" s="8">
        <f t="shared" si="4"/>
        <v>1</v>
      </c>
      <c r="I173" s="6">
        <v>0</v>
      </c>
      <c r="J173" s="8">
        <f t="shared" si="6"/>
        <v>1</v>
      </c>
      <c r="K173" s="8">
        <f t="shared" si="6"/>
        <v>1</v>
      </c>
      <c r="L173" s="6">
        <v>0</v>
      </c>
      <c r="M173" s="6" t="str">
        <f>IF(Report2!J35="","#N/A",Report2!J35)</f>
        <v>#N/A</v>
      </c>
    </row>
    <row r="174" spans="1:13" s="6" customFormat="1">
      <c r="A174" s="6">
        <f>IF(Report2!D36="",0,Report2!D36)</f>
        <v>0</v>
      </c>
      <c r="B174" s="6" t="str">
        <f>IF(Report2!E36="","#N/A",Report2!E36)</f>
        <v>#N/A</v>
      </c>
      <c r="C174" s="6" t="str">
        <f>IF(Report2!F36="","#N/A",Report2!F36)</f>
        <v>#N/A</v>
      </c>
      <c r="D174" s="6" t="str">
        <f>IF(Report2!G36="","#N/A",Report2!G36)</f>
        <v>#N/A</v>
      </c>
      <c r="E174" s="8">
        <f>IF(Report2!H36="",DATE(1900,1,1),Report2!H36)</f>
        <v>1</v>
      </c>
      <c r="F174" s="6">
        <f>IF(Report2!I36="",0,Report2!I36)</f>
        <v>0</v>
      </c>
      <c r="G174" s="8">
        <f t="shared" si="4"/>
        <v>1</v>
      </c>
      <c r="H174" s="8">
        <f t="shared" si="4"/>
        <v>1</v>
      </c>
      <c r="I174" s="6">
        <v>0</v>
      </c>
      <c r="J174" s="8">
        <f t="shared" si="6"/>
        <v>1</v>
      </c>
      <c r="K174" s="8">
        <f t="shared" si="6"/>
        <v>1</v>
      </c>
      <c r="L174" s="6">
        <v>0</v>
      </c>
      <c r="M174" s="6" t="str">
        <f>IF(Report2!J36="","#N/A",Report2!J36)</f>
        <v>#N/A</v>
      </c>
    </row>
    <row r="175" spans="1:13" s="6" customFormat="1">
      <c r="A175" s="6">
        <f>IF(Report2!D37="",0,Report2!D37)</f>
        <v>0</v>
      </c>
      <c r="B175" s="6" t="str">
        <f>IF(Report2!E37="","#N/A",Report2!E37)</f>
        <v>#N/A</v>
      </c>
      <c r="C175" s="6" t="str">
        <f>IF(Report2!F37="","#N/A",Report2!F37)</f>
        <v>#N/A</v>
      </c>
      <c r="D175" s="6" t="str">
        <f>IF(Report2!G37="","#N/A",Report2!G37)</f>
        <v>#N/A</v>
      </c>
      <c r="E175" s="8">
        <f>IF(Report2!H37="",DATE(1900,1,1),Report2!H37)</f>
        <v>1</v>
      </c>
      <c r="F175" s="6">
        <f>IF(Report2!I37="",0,Report2!I37)</f>
        <v>0</v>
      </c>
      <c r="G175" s="8">
        <f t="shared" si="4"/>
        <v>1</v>
      </c>
      <c r="H175" s="8">
        <f t="shared" si="4"/>
        <v>1</v>
      </c>
      <c r="I175" s="6">
        <v>0</v>
      </c>
      <c r="J175" s="8">
        <f t="shared" si="6"/>
        <v>1</v>
      </c>
      <c r="K175" s="8">
        <f t="shared" si="6"/>
        <v>1</v>
      </c>
      <c r="L175" s="6">
        <v>0</v>
      </c>
      <c r="M175" s="6" t="str">
        <f>IF(Report2!J37="","#N/A",Report2!J37)</f>
        <v>#N/A</v>
      </c>
    </row>
    <row r="176" spans="1:13" s="6" customFormat="1">
      <c r="A176" s="6">
        <f>IF(Report2!D38="",0,Report2!D38)</f>
        <v>0</v>
      </c>
      <c r="B176" s="6" t="str">
        <f>IF(Report2!E38="","#N/A",Report2!E38)</f>
        <v>#N/A</v>
      </c>
      <c r="C176" s="6" t="str">
        <f>IF(Report2!F38="","#N/A",Report2!F38)</f>
        <v>#N/A</v>
      </c>
      <c r="D176" s="6" t="str">
        <f>IF(Report2!G38="","#N/A",Report2!G38)</f>
        <v>#N/A</v>
      </c>
      <c r="E176" s="8">
        <f>IF(Report2!H38="",DATE(1900,1,1),Report2!H38)</f>
        <v>1</v>
      </c>
      <c r="F176" s="6">
        <f>IF(Report2!I38="",0,Report2!I38)</f>
        <v>0</v>
      </c>
      <c r="G176" s="8">
        <f t="shared" si="4"/>
        <v>1</v>
      </c>
      <c r="H176" s="8">
        <f t="shared" si="4"/>
        <v>1</v>
      </c>
      <c r="I176" s="6">
        <v>0</v>
      </c>
      <c r="J176" s="8">
        <f t="shared" si="6"/>
        <v>1</v>
      </c>
      <c r="K176" s="8">
        <f t="shared" si="6"/>
        <v>1</v>
      </c>
      <c r="L176" s="6">
        <v>0</v>
      </c>
      <c r="M176" s="6" t="str">
        <f>IF(Report2!J38="","#N/A",Report2!J38)</f>
        <v>#N/A</v>
      </c>
    </row>
    <row r="177" spans="1:13" s="6" customFormat="1">
      <c r="A177" s="6">
        <f>IF(Report2!D39="",0,Report2!D39)</f>
        <v>0</v>
      </c>
      <c r="B177" s="6" t="str">
        <f>IF(Report2!E39="","#N/A",Report2!E39)</f>
        <v>#N/A</v>
      </c>
      <c r="C177" s="6" t="str">
        <f>IF(Report2!F39="","#N/A",Report2!F39)</f>
        <v>#N/A</v>
      </c>
      <c r="D177" s="6" t="str">
        <f>IF(Report2!G39="","#N/A",Report2!G39)</f>
        <v>#N/A</v>
      </c>
      <c r="E177" s="8">
        <f>IF(Report2!H39="",DATE(1900,1,1),Report2!H39)</f>
        <v>1</v>
      </c>
      <c r="F177" s="6">
        <f>IF(Report2!I39="",0,Report2!I39)</f>
        <v>0</v>
      </c>
      <c r="G177" s="8">
        <f t="shared" si="4"/>
        <v>1</v>
      </c>
      <c r="H177" s="8">
        <f t="shared" si="4"/>
        <v>1</v>
      </c>
      <c r="I177" s="6">
        <v>0</v>
      </c>
      <c r="J177" s="8">
        <f t="shared" si="6"/>
        <v>1</v>
      </c>
      <c r="K177" s="8">
        <f t="shared" si="6"/>
        <v>1</v>
      </c>
      <c r="L177" s="6">
        <v>0</v>
      </c>
      <c r="M177" s="6" t="str">
        <f>IF(Report2!J39="","#N/A",Report2!J39)</f>
        <v>#N/A</v>
      </c>
    </row>
    <row r="178" spans="1:13" s="6" customFormat="1">
      <c r="A178" s="6">
        <f>IF(Report2!D40="",0,Report2!D40)</f>
        <v>0</v>
      </c>
      <c r="B178" s="6" t="str">
        <f>IF(Report2!E40="","#N/A",Report2!E40)</f>
        <v>#N/A</v>
      </c>
      <c r="C178" s="6" t="str">
        <f>IF(Report2!F40="","#N/A",Report2!F40)</f>
        <v>#N/A</v>
      </c>
      <c r="D178" s="6" t="str">
        <f>IF(Report2!G40="","#N/A",Report2!G40)</f>
        <v>#N/A</v>
      </c>
      <c r="E178" s="8">
        <f>IF(Report2!H40="",DATE(1900,1,1),Report2!H40)</f>
        <v>1</v>
      </c>
      <c r="F178" s="6">
        <f>IF(Report2!I40="",0,Report2!I40)</f>
        <v>0</v>
      </c>
      <c r="G178" s="8">
        <f t="shared" si="4"/>
        <v>1</v>
      </c>
      <c r="H178" s="8">
        <f t="shared" si="4"/>
        <v>1</v>
      </c>
      <c r="I178" s="6">
        <v>0</v>
      </c>
      <c r="J178" s="8">
        <f t="shared" si="6"/>
        <v>1</v>
      </c>
      <c r="K178" s="8">
        <f t="shared" si="6"/>
        <v>1</v>
      </c>
      <c r="L178" s="6">
        <v>0</v>
      </c>
      <c r="M178" s="6" t="str">
        <f>IF(Report2!J40="","#N/A",Report2!J40)</f>
        <v>#N/A</v>
      </c>
    </row>
    <row r="179" spans="1:13" s="6" customFormat="1">
      <c r="A179" s="6">
        <f>IF(Report2!D41="",0,Report2!D41)</f>
        <v>0</v>
      </c>
      <c r="B179" s="6" t="str">
        <f>IF(Report2!E41="","#N/A",Report2!E41)</f>
        <v>#N/A</v>
      </c>
      <c r="C179" s="6" t="str">
        <f>IF(Report2!F41="","#N/A",Report2!F41)</f>
        <v>#N/A</v>
      </c>
      <c r="D179" s="6" t="str">
        <f>IF(Report2!G41="","#N/A",Report2!G41)</f>
        <v>#N/A</v>
      </c>
      <c r="E179" s="8">
        <f>IF(Report2!H41="",DATE(1900,1,1),Report2!H41)</f>
        <v>1</v>
      </c>
      <c r="F179" s="6">
        <f>IF(Report2!I41="",0,Report2!I41)</f>
        <v>0</v>
      </c>
      <c r="G179" s="8">
        <f t="shared" si="4"/>
        <v>1</v>
      </c>
      <c r="H179" s="8">
        <f t="shared" si="4"/>
        <v>1</v>
      </c>
      <c r="I179" s="6">
        <v>0</v>
      </c>
      <c r="J179" s="8">
        <f t="shared" si="6"/>
        <v>1</v>
      </c>
      <c r="K179" s="8">
        <f t="shared" si="6"/>
        <v>1</v>
      </c>
      <c r="L179" s="6">
        <v>0</v>
      </c>
      <c r="M179" s="6" t="str">
        <f>IF(Report2!J41="","#N/A",Report2!J41)</f>
        <v>#N/A</v>
      </c>
    </row>
    <row r="180" spans="1:13" s="6" customFormat="1">
      <c r="A180" s="6">
        <f>IF(Report2!D42="",0,Report2!D42)</f>
        <v>0</v>
      </c>
      <c r="B180" s="6" t="str">
        <f>IF(Report2!E42="","#N/A",Report2!E42)</f>
        <v>#N/A</v>
      </c>
      <c r="C180" s="6" t="str">
        <f>IF(Report2!F42="","#N/A",Report2!F42)</f>
        <v>#N/A</v>
      </c>
      <c r="D180" s="6" t="str">
        <f>IF(Report2!G42="","#N/A",Report2!G42)</f>
        <v>#N/A</v>
      </c>
      <c r="E180" s="8">
        <f>IF(Report2!H42="",DATE(1900,1,1),Report2!H42)</f>
        <v>1</v>
      </c>
      <c r="F180" s="6">
        <f>IF(Report2!I42="",0,Report2!I42)</f>
        <v>0</v>
      </c>
      <c r="G180" s="8">
        <f t="shared" si="4"/>
        <v>1</v>
      </c>
      <c r="H180" s="8">
        <f t="shared" si="4"/>
        <v>1</v>
      </c>
      <c r="I180" s="6">
        <v>0</v>
      </c>
      <c r="J180" s="8">
        <f t="shared" si="6"/>
        <v>1</v>
      </c>
      <c r="K180" s="8">
        <f t="shared" si="6"/>
        <v>1</v>
      </c>
      <c r="L180" s="6">
        <v>0</v>
      </c>
      <c r="M180" s="6" t="str">
        <f>IF(Report2!J42="","#N/A",Report2!J42)</f>
        <v>#N/A</v>
      </c>
    </row>
    <row r="181" spans="1:13" s="6" customFormat="1">
      <c r="A181" s="6">
        <f>IF(Report2!D43="",0,Report2!D43)</f>
        <v>0</v>
      </c>
      <c r="B181" s="6" t="str">
        <f>IF(Report2!E43="","#N/A",Report2!E43)</f>
        <v>#N/A</v>
      </c>
      <c r="C181" s="6" t="str">
        <f>IF(Report2!F43="","#N/A",Report2!F43)</f>
        <v>#N/A</v>
      </c>
      <c r="D181" s="6" t="str">
        <f>IF(Report2!G43="","#N/A",Report2!G43)</f>
        <v>#N/A</v>
      </c>
      <c r="E181" s="8">
        <f>IF(Report2!H43="",DATE(1900,1,1),Report2!H43)</f>
        <v>1</v>
      </c>
      <c r="F181" s="6">
        <f>IF(Report2!I43="",0,Report2!I43)</f>
        <v>0</v>
      </c>
      <c r="G181" s="8">
        <f t="shared" si="4"/>
        <v>1</v>
      </c>
      <c r="H181" s="8">
        <f t="shared" si="4"/>
        <v>1</v>
      </c>
      <c r="I181" s="6">
        <v>0</v>
      </c>
      <c r="J181" s="8">
        <f t="shared" si="6"/>
        <v>1</v>
      </c>
      <c r="K181" s="8">
        <f t="shared" si="6"/>
        <v>1</v>
      </c>
      <c r="L181" s="6">
        <v>0</v>
      </c>
      <c r="M181" s="6" t="str">
        <f>IF(Report2!J43="","#N/A",Report2!J43)</f>
        <v>#N/A</v>
      </c>
    </row>
    <row r="182" spans="1:13" s="6" customFormat="1">
      <c r="A182" s="6">
        <f>IF(Report2!D44="",0,Report2!D44)</f>
        <v>0</v>
      </c>
      <c r="B182" s="6" t="str">
        <f>IF(Report2!E44="","#N/A",Report2!E44)</f>
        <v>#N/A</v>
      </c>
      <c r="C182" s="6" t="str">
        <f>IF(Report2!F44="","#N/A",Report2!F44)</f>
        <v>#N/A</v>
      </c>
      <c r="D182" s="6" t="str">
        <f>IF(Report2!G44="","#N/A",Report2!G44)</f>
        <v>#N/A</v>
      </c>
      <c r="E182" s="8">
        <f>IF(Report2!H44="",DATE(1900,1,1),Report2!H44)</f>
        <v>1</v>
      </c>
      <c r="F182" s="6">
        <f>IF(Report2!I44="",0,Report2!I44)</f>
        <v>0</v>
      </c>
      <c r="G182" s="8">
        <f t="shared" si="4"/>
        <v>1</v>
      </c>
      <c r="H182" s="8">
        <f t="shared" si="4"/>
        <v>1</v>
      </c>
      <c r="I182" s="6">
        <v>0</v>
      </c>
      <c r="J182" s="8">
        <f t="shared" si="6"/>
        <v>1</v>
      </c>
      <c r="K182" s="8">
        <f t="shared" si="6"/>
        <v>1</v>
      </c>
      <c r="L182" s="6">
        <v>0</v>
      </c>
      <c r="M182" s="6" t="str">
        <f>IF(Report2!J44="","#N/A",Report2!J44)</f>
        <v>#N/A</v>
      </c>
    </row>
    <row r="183" spans="1:13" s="6" customFormat="1">
      <c r="A183" s="6">
        <f>IF(Report2!D45="",0,Report2!D45)</f>
        <v>0</v>
      </c>
      <c r="B183" s="6" t="str">
        <f>IF(Report2!E45="","#N/A",Report2!E45)</f>
        <v>#N/A</v>
      </c>
      <c r="C183" s="6" t="str">
        <f>IF(Report2!F45="","#N/A",Report2!F45)</f>
        <v>#N/A</v>
      </c>
      <c r="D183" s="6" t="str">
        <f>IF(Report2!G45="","#N/A",Report2!G45)</f>
        <v>#N/A</v>
      </c>
      <c r="E183" s="8">
        <f>IF(Report2!H45="",DATE(1900,1,1),Report2!H45)</f>
        <v>1</v>
      </c>
      <c r="F183" s="6">
        <f>IF(Report2!I45="",0,Report2!I45)</f>
        <v>0</v>
      </c>
      <c r="G183" s="8">
        <f t="shared" si="4"/>
        <v>1</v>
      </c>
      <c r="H183" s="8">
        <f t="shared" si="4"/>
        <v>1</v>
      </c>
      <c r="I183" s="6">
        <v>0</v>
      </c>
      <c r="J183" s="8">
        <f t="shared" si="6"/>
        <v>1</v>
      </c>
      <c r="K183" s="8">
        <f t="shared" si="6"/>
        <v>1</v>
      </c>
      <c r="L183" s="6">
        <v>0</v>
      </c>
      <c r="M183" s="6" t="str">
        <f>IF(Report2!J45="","#N/A",Report2!J45)</f>
        <v>#N/A</v>
      </c>
    </row>
    <row r="184" spans="1:13" s="6" customFormat="1">
      <c r="A184" s="6">
        <f>IF(Report2!D46="",0,Report2!D46)</f>
        <v>0</v>
      </c>
      <c r="B184" s="6" t="str">
        <f>IF(Report2!E46="","#N/A",Report2!E46)</f>
        <v>#N/A</v>
      </c>
      <c r="C184" s="6" t="str">
        <f>IF(Report2!F46="","#N/A",Report2!F46)</f>
        <v>#N/A</v>
      </c>
      <c r="D184" s="6" t="str">
        <f>IF(Report2!G46="","#N/A",Report2!G46)</f>
        <v>#N/A</v>
      </c>
      <c r="E184" s="8">
        <f>IF(Report2!H46="",DATE(1900,1,1),Report2!H46)</f>
        <v>1</v>
      </c>
      <c r="F184" s="6">
        <f>IF(Report2!I46="",0,Report2!I46)</f>
        <v>0</v>
      </c>
      <c r="G184" s="8">
        <f t="shared" si="4"/>
        <v>1</v>
      </c>
      <c r="H184" s="8">
        <f t="shared" si="4"/>
        <v>1</v>
      </c>
      <c r="I184" s="6">
        <v>0</v>
      </c>
      <c r="J184" s="8">
        <f t="shared" si="6"/>
        <v>1</v>
      </c>
      <c r="K184" s="8">
        <f t="shared" si="6"/>
        <v>1</v>
      </c>
      <c r="L184" s="6">
        <v>0</v>
      </c>
      <c r="M184" s="6" t="str">
        <f>IF(Report2!J46="","#N/A",Report2!J46)</f>
        <v>#N/A</v>
      </c>
    </row>
    <row r="185" spans="1:13" s="6" customFormat="1">
      <c r="A185" s="6">
        <f>IF(Report2!D47="",0,Report2!D47)</f>
        <v>0</v>
      </c>
      <c r="B185" s="6" t="str">
        <f>IF(Report2!E47="","#N/A",Report2!E47)</f>
        <v>#N/A</v>
      </c>
      <c r="C185" s="6" t="str">
        <f>IF(Report2!F47="","#N/A",Report2!F47)</f>
        <v>#N/A</v>
      </c>
      <c r="D185" s="6" t="str">
        <f>IF(Report2!G47="","#N/A",Report2!G47)</f>
        <v>#N/A</v>
      </c>
      <c r="E185" s="8">
        <f>IF(Report2!H47="",DATE(1900,1,1),Report2!H47)</f>
        <v>1</v>
      </c>
      <c r="F185" s="6">
        <f>IF(Report2!I47="",0,Report2!I47)</f>
        <v>0</v>
      </c>
      <c r="G185" s="8">
        <f t="shared" si="4"/>
        <v>1</v>
      </c>
      <c r="H185" s="8">
        <f t="shared" si="4"/>
        <v>1</v>
      </c>
      <c r="I185" s="6">
        <v>0</v>
      </c>
      <c r="J185" s="8">
        <f t="shared" si="6"/>
        <v>1</v>
      </c>
      <c r="K185" s="8">
        <f t="shared" si="6"/>
        <v>1</v>
      </c>
      <c r="L185" s="6">
        <v>0</v>
      </c>
      <c r="M185" s="6" t="str">
        <f>IF(Report2!J47="","#N/A",Report2!J47)</f>
        <v>#N/A</v>
      </c>
    </row>
    <row r="186" spans="1:13" s="6" customFormat="1">
      <c r="A186" s="6">
        <f>IF(Report2!D48="",0,Report2!D48)</f>
        <v>0</v>
      </c>
      <c r="B186" s="6" t="str">
        <f>IF(Report2!E48="","#N/A",Report2!E48)</f>
        <v>#N/A</v>
      </c>
      <c r="C186" s="6" t="str">
        <f>IF(Report2!F48="","#N/A",Report2!F48)</f>
        <v>#N/A</v>
      </c>
      <c r="D186" s="6" t="str">
        <f>IF(Report2!G48="","#N/A",Report2!G48)</f>
        <v>#N/A</v>
      </c>
      <c r="E186" s="8">
        <f>IF(Report2!H48="",DATE(1900,1,1),Report2!H48)</f>
        <v>1</v>
      </c>
      <c r="F186" s="6">
        <f>IF(Report2!I48="",0,Report2!I48)</f>
        <v>0</v>
      </c>
      <c r="G186" s="8">
        <f t="shared" si="4"/>
        <v>1</v>
      </c>
      <c r="H186" s="8">
        <f t="shared" si="4"/>
        <v>1</v>
      </c>
      <c r="I186" s="6">
        <v>0</v>
      </c>
      <c r="J186" s="8">
        <f t="shared" si="6"/>
        <v>1</v>
      </c>
      <c r="K186" s="8">
        <f t="shared" si="6"/>
        <v>1</v>
      </c>
      <c r="L186" s="6">
        <v>0</v>
      </c>
      <c r="M186" s="6" t="str">
        <f>IF(Report2!J48="","#N/A",Report2!J48)</f>
        <v>#N/A</v>
      </c>
    </row>
    <row r="187" spans="1:13" s="6" customFormat="1">
      <c r="A187" s="6">
        <f>IF(Report2!D49="",0,Report2!D49)</f>
        <v>0</v>
      </c>
      <c r="B187" s="6" t="str">
        <f>IF(Report2!E49="","#N/A",Report2!E49)</f>
        <v>#N/A</v>
      </c>
      <c r="C187" s="6" t="str">
        <f>IF(Report2!F49="","#N/A",Report2!F49)</f>
        <v>#N/A</v>
      </c>
      <c r="D187" s="6" t="str">
        <f>IF(Report2!G49="","#N/A",Report2!G49)</f>
        <v>#N/A</v>
      </c>
      <c r="E187" s="8">
        <f>IF(Report2!H49="",DATE(1900,1,1),Report2!H49)</f>
        <v>1</v>
      </c>
      <c r="F187" s="6">
        <f>IF(Report2!I49="",0,Report2!I49)</f>
        <v>0</v>
      </c>
      <c r="G187" s="8">
        <f t="shared" si="4"/>
        <v>1</v>
      </c>
      <c r="H187" s="8">
        <f t="shared" si="4"/>
        <v>1</v>
      </c>
      <c r="I187" s="6">
        <v>0</v>
      </c>
      <c r="J187" s="8">
        <f t="shared" si="6"/>
        <v>1</v>
      </c>
      <c r="K187" s="8">
        <f t="shared" si="6"/>
        <v>1</v>
      </c>
      <c r="L187" s="6">
        <v>0</v>
      </c>
      <c r="M187" s="6" t="str">
        <f>IF(Report2!J49="","#N/A",Report2!J49)</f>
        <v>#N/A</v>
      </c>
    </row>
    <row r="188" spans="1:13" s="6" customFormat="1">
      <c r="A188" s="6">
        <f>IF(Report2!D50="",0,Report2!D50)</f>
        <v>0</v>
      </c>
      <c r="B188" s="6" t="str">
        <f>IF(Report2!E50="","#N/A",Report2!E50)</f>
        <v>#N/A</v>
      </c>
      <c r="C188" s="6" t="str">
        <f>IF(Report2!F50="","#N/A",Report2!F50)</f>
        <v>#N/A</v>
      </c>
      <c r="D188" s="6" t="str">
        <f>IF(Report2!G50="","#N/A",Report2!G50)</f>
        <v>#N/A</v>
      </c>
      <c r="E188" s="8">
        <f>IF(Report2!H50="",DATE(1900,1,1),Report2!H50)</f>
        <v>1</v>
      </c>
      <c r="F188" s="6">
        <f>IF(Report2!I50="",0,Report2!I50)</f>
        <v>0</v>
      </c>
      <c r="G188" s="8">
        <f t="shared" si="4"/>
        <v>1</v>
      </c>
      <c r="H188" s="8">
        <f t="shared" si="4"/>
        <v>1</v>
      </c>
      <c r="I188" s="6">
        <v>0</v>
      </c>
      <c r="J188" s="8">
        <f t="shared" si="6"/>
        <v>1</v>
      </c>
      <c r="K188" s="8">
        <f t="shared" si="6"/>
        <v>1</v>
      </c>
      <c r="L188" s="6">
        <v>0</v>
      </c>
      <c r="M188" s="6" t="str">
        <f>IF(Report2!J50="","#N/A",Report2!J50)</f>
        <v>#N/A</v>
      </c>
    </row>
    <row r="189" spans="1:13" s="6" customFormat="1">
      <c r="A189" s="6">
        <f>IF(Report2!D51="",0,Report2!D51)</f>
        <v>0</v>
      </c>
      <c r="B189" s="6" t="str">
        <f>IF(Report2!E51="","#N/A",Report2!E51)</f>
        <v>#N/A</v>
      </c>
      <c r="C189" s="6" t="str">
        <f>IF(Report2!F51="","#N/A",Report2!F51)</f>
        <v>#N/A</v>
      </c>
      <c r="D189" s="6" t="str">
        <f>IF(Report2!G51="","#N/A",Report2!G51)</f>
        <v>#N/A</v>
      </c>
      <c r="E189" s="8">
        <f>IF(Report2!H51="",DATE(1900,1,1),Report2!H51)</f>
        <v>1</v>
      </c>
      <c r="F189" s="6">
        <f>IF(Report2!I51="",0,Report2!I51)</f>
        <v>0</v>
      </c>
      <c r="G189" s="8">
        <f t="shared" si="4"/>
        <v>1</v>
      </c>
      <c r="H189" s="8">
        <f t="shared" si="4"/>
        <v>1</v>
      </c>
      <c r="I189" s="6">
        <v>0</v>
      </c>
      <c r="J189" s="8">
        <f t="shared" si="6"/>
        <v>1</v>
      </c>
      <c r="K189" s="8">
        <f t="shared" si="6"/>
        <v>1</v>
      </c>
      <c r="L189" s="6">
        <v>0</v>
      </c>
      <c r="M189" s="6" t="str">
        <f>IF(Report2!J51="","#N/A",Report2!J51)</f>
        <v>#N/A</v>
      </c>
    </row>
    <row r="190" spans="1:13" s="6" customFormat="1">
      <c r="A190" s="6">
        <f>IF(Report2!D52="",0,Report2!D52)</f>
        <v>0</v>
      </c>
      <c r="B190" s="6" t="str">
        <f>IF(Report2!E52="","#N/A",Report2!E52)</f>
        <v>#N/A</v>
      </c>
      <c r="C190" s="6" t="str">
        <f>IF(Report2!F52="","#N/A",Report2!F52)</f>
        <v>#N/A</v>
      </c>
      <c r="D190" s="6" t="str">
        <f>IF(Report2!G52="","#N/A",Report2!G52)</f>
        <v>#N/A</v>
      </c>
      <c r="E190" s="8">
        <f>IF(Report2!H52="",DATE(1900,1,1),Report2!H52)</f>
        <v>1</v>
      </c>
      <c r="F190" s="6">
        <f>IF(Report2!I52="",0,Report2!I52)</f>
        <v>0</v>
      </c>
      <c r="G190" s="8">
        <f t="shared" si="4"/>
        <v>1</v>
      </c>
      <c r="H190" s="8">
        <f t="shared" si="4"/>
        <v>1</v>
      </c>
      <c r="I190" s="6">
        <v>0</v>
      </c>
      <c r="J190" s="8">
        <f t="shared" si="6"/>
        <v>1</v>
      </c>
      <c r="K190" s="8">
        <f t="shared" si="6"/>
        <v>1</v>
      </c>
      <c r="L190" s="6">
        <v>0</v>
      </c>
      <c r="M190" s="6" t="str">
        <f>IF(Report2!J52="","#N/A",Report2!J52)</f>
        <v>#N/A</v>
      </c>
    </row>
    <row r="191" spans="1:13" s="6" customFormat="1">
      <c r="A191" s="6">
        <f>IF(Report2!D53="",0,Report2!D53)</f>
        <v>0</v>
      </c>
      <c r="B191" s="6" t="str">
        <f>IF(Report2!E53="","#N/A",Report2!E53)</f>
        <v>#N/A</v>
      </c>
      <c r="C191" s="6" t="str">
        <f>IF(Report2!F53="","#N/A",Report2!F53)</f>
        <v>#N/A</v>
      </c>
      <c r="D191" s="6" t="str">
        <f>IF(Report2!G53="","#N/A",Report2!G53)</f>
        <v>#N/A</v>
      </c>
      <c r="E191" s="8">
        <f>IF(Report2!H53="",DATE(1900,1,1),Report2!H53)</f>
        <v>1</v>
      </c>
      <c r="F191" s="6">
        <f>IF(Report2!I53="",0,Report2!I53)</f>
        <v>0</v>
      </c>
      <c r="G191" s="8">
        <f t="shared" si="4"/>
        <v>1</v>
      </c>
      <c r="H191" s="8">
        <f t="shared" si="4"/>
        <v>1</v>
      </c>
      <c r="I191" s="6">
        <v>0</v>
      </c>
      <c r="J191" s="8">
        <f t="shared" si="6"/>
        <v>1</v>
      </c>
      <c r="K191" s="8">
        <f t="shared" si="6"/>
        <v>1</v>
      </c>
      <c r="L191" s="6">
        <v>0</v>
      </c>
      <c r="M191" s="6" t="str">
        <f>IF(Report2!J53="","#N/A",Report2!J53)</f>
        <v>#N/A</v>
      </c>
    </row>
    <row r="192" spans="1:13" s="6" customFormat="1">
      <c r="A192" s="6">
        <f>IF(Report2!D54="",0,Report2!D54)</f>
        <v>0</v>
      </c>
      <c r="B192" s="6" t="str">
        <f>IF(Report2!E54="","#N/A",Report2!E54)</f>
        <v>#N/A</v>
      </c>
      <c r="C192" s="6" t="str">
        <f>IF(Report2!F54="","#N/A",Report2!F54)</f>
        <v>#N/A</v>
      </c>
      <c r="D192" s="6" t="str">
        <f>IF(Report2!G54="","#N/A",Report2!G54)</f>
        <v>#N/A</v>
      </c>
      <c r="E192" s="8">
        <f>IF(Report2!H54="",DATE(1900,1,1),Report2!H54)</f>
        <v>1</v>
      </c>
      <c r="F192" s="6">
        <f>IF(Report2!I54="",0,Report2!I54)</f>
        <v>0</v>
      </c>
      <c r="G192" s="8">
        <f t="shared" si="4"/>
        <v>1</v>
      </c>
      <c r="H192" s="8">
        <f t="shared" si="4"/>
        <v>1</v>
      </c>
      <c r="I192" s="6">
        <v>0</v>
      </c>
      <c r="J192" s="8">
        <f t="shared" si="6"/>
        <v>1</v>
      </c>
      <c r="K192" s="8">
        <f t="shared" si="6"/>
        <v>1</v>
      </c>
      <c r="L192" s="6">
        <v>0</v>
      </c>
      <c r="M192" s="6" t="str">
        <f>IF(Report2!J54="","#N/A",Report2!J54)</f>
        <v>#N/A</v>
      </c>
    </row>
    <row r="193" spans="1:13" s="6" customFormat="1">
      <c r="A193" s="6">
        <f>IF(Report2!D55="",0,Report2!D55)</f>
        <v>0</v>
      </c>
      <c r="B193" s="6" t="str">
        <f>IF(Report2!E55="","#N/A",Report2!E55)</f>
        <v>#N/A</v>
      </c>
      <c r="C193" s="6" t="str">
        <f>IF(Report2!F55="","#N/A",Report2!F55)</f>
        <v>#N/A</v>
      </c>
      <c r="D193" s="6" t="str">
        <f>IF(Report2!G55="","#N/A",Report2!G55)</f>
        <v>#N/A</v>
      </c>
      <c r="E193" s="8">
        <f>IF(Report2!H55="",DATE(1900,1,1),Report2!H55)</f>
        <v>1</v>
      </c>
      <c r="F193" s="6">
        <f>IF(Report2!I55="",0,Report2!I55)</f>
        <v>0</v>
      </c>
      <c r="G193" s="8">
        <f t="shared" si="4"/>
        <v>1</v>
      </c>
      <c r="H193" s="8">
        <f t="shared" si="4"/>
        <v>1</v>
      </c>
      <c r="I193" s="6">
        <v>0</v>
      </c>
      <c r="J193" s="8">
        <f t="shared" si="6"/>
        <v>1</v>
      </c>
      <c r="K193" s="8">
        <f t="shared" si="6"/>
        <v>1</v>
      </c>
      <c r="L193" s="6">
        <v>0</v>
      </c>
      <c r="M193" s="6" t="str">
        <f>IF(Report2!J55="","#N/A",Report2!J55)</f>
        <v>#N/A</v>
      </c>
    </row>
    <row r="194" spans="1:13" s="6" customFormat="1">
      <c r="A194" s="6">
        <f>IF(Report2!D56="",0,Report2!D56)</f>
        <v>0</v>
      </c>
      <c r="B194" s="6" t="str">
        <f>IF(Report2!E56="","#N/A",Report2!E56)</f>
        <v>#N/A</v>
      </c>
      <c r="C194" s="6" t="str">
        <f>IF(Report2!F56="","#N/A",Report2!F56)</f>
        <v>#N/A</v>
      </c>
      <c r="D194" s="6" t="str">
        <f>IF(Report2!G56="","#N/A",Report2!G56)</f>
        <v>#N/A</v>
      </c>
      <c r="E194" s="8">
        <f>IF(Report2!H56="",DATE(1900,1,1),Report2!H56)</f>
        <v>1</v>
      </c>
      <c r="F194" s="6">
        <f>IF(Report2!I56="",0,Report2!I56)</f>
        <v>0</v>
      </c>
      <c r="G194" s="8">
        <f t="shared" ref="G194:H257" si="7">DATE(1900,1,1)</f>
        <v>1</v>
      </c>
      <c r="H194" s="8">
        <f t="shared" si="7"/>
        <v>1</v>
      </c>
      <c r="I194" s="6">
        <v>0</v>
      </c>
      <c r="J194" s="8">
        <f t="shared" ref="J194:K225" si="8">DATE(1900,1,1)</f>
        <v>1</v>
      </c>
      <c r="K194" s="8">
        <f t="shared" si="8"/>
        <v>1</v>
      </c>
      <c r="L194" s="6">
        <v>0</v>
      </c>
      <c r="M194" s="6" t="str">
        <f>IF(Report2!J56="","#N/A",Report2!J56)</f>
        <v>#N/A</v>
      </c>
    </row>
    <row r="195" spans="1:13" s="6" customFormat="1">
      <c r="A195" s="6">
        <f>IF(Report2!D57="",0,Report2!D57)</f>
        <v>0</v>
      </c>
      <c r="B195" s="6" t="str">
        <f>IF(Report2!E57="","#N/A",Report2!E57)</f>
        <v>#N/A</v>
      </c>
      <c r="C195" s="6" t="str">
        <f>IF(Report2!F57="","#N/A",Report2!F57)</f>
        <v>#N/A</v>
      </c>
      <c r="D195" s="6" t="str">
        <f>IF(Report2!G57="","#N/A",Report2!G57)</f>
        <v>#N/A</v>
      </c>
      <c r="E195" s="8">
        <f>IF(Report2!H57="",DATE(1900,1,1),Report2!H57)</f>
        <v>1</v>
      </c>
      <c r="F195" s="6">
        <f>IF(Report2!I57="",0,Report2!I57)</f>
        <v>0</v>
      </c>
      <c r="G195" s="8">
        <f t="shared" si="7"/>
        <v>1</v>
      </c>
      <c r="H195" s="8">
        <f t="shared" si="7"/>
        <v>1</v>
      </c>
      <c r="I195" s="6">
        <v>0</v>
      </c>
      <c r="J195" s="8">
        <f t="shared" si="8"/>
        <v>1</v>
      </c>
      <c r="K195" s="8">
        <f t="shared" si="8"/>
        <v>1</v>
      </c>
      <c r="L195" s="6">
        <v>0</v>
      </c>
      <c r="M195" s="6" t="str">
        <f>IF(Report2!J57="","#N/A",Report2!J57)</f>
        <v>#N/A</v>
      </c>
    </row>
    <row r="196" spans="1:13" s="6" customFormat="1">
      <c r="A196" s="6">
        <f>IF(Report2!D58="",0,Report2!D58)</f>
        <v>0</v>
      </c>
      <c r="B196" s="6" t="str">
        <f>IF(Report2!E58="","#N/A",Report2!E58)</f>
        <v>#N/A</v>
      </c>
      <c r="C196" s="6" t="str">
        <f>IF(Report2!F58="","#N/A",Report2!F58)</f>
        <v>#N/A</v>
      </c>
      <c r="D196" s="6" t="str">
        <f>IF(Report2!G58="","#N/A",Report2!G58)</f>
        <v>#N/A</v>
      </c>
      <c r="E196" s="8">
        <f>IF(Report2!H58="",DATE(1900,1,1),Report2!H58)</f>
        <v>1</v>
      </c>
      <c r="F196" s="6">
        <f>IF(Report2!I58="",0,Report2!I58)</f>
        <v>0</v>
      </c>
      <c r="G196" s="8">
        <f t="shared" si="7"/>
        <v>1</v>
      </c>
      <c r="H196" s="8">
        <f t="shared" si="7"/>
        <v>1</v>
      </c>
      <c r="I196" s="6">
        <v>0</v>
      </c>
      <c r="J196" s="8">
        <f t="shared" si="8"/>
        <v>1</v>
      </c>
      <c r="K196" s="8">
        <f t="shared" si="8"/>
        <v>1</v>
      </c>
      <c r="L196" s="6">
        <v>0</v>
      </c>
      <c r="M196" s="6" t="str">
        <f>IF(Report2!J58="","#N/A",Report2!J58)</f>
        <v>#N/A</v>
      </c>
    </row>
    <row r="197" spans="1:13" s="6" customFormat="1">
      <c r="A197" s="6">
        <f>IF(Report2!D59="",0,Report2!D59)</f>
        <v>0</v>
      </c>
      <c r="B197" s="6" t="str">
        <f>IF(Report2!E59="","#N/A",Report2!E59)</f>
        <v>#N/A</v>
      </c>
      <c r="C197" s="6" t="str">
        <f>IF(Report2!F59="","#N/A",Report2!F59)</f>
        <v>#N/A</v>
      </c>
      <c r="D197" s="6" t="str">
        <f>IF(Report2!G59="","#N/A",Report2!G59)</f>
        <v>#N/A</v>
      </c>
      <c r="E197" s="8">
        <f>IF(Report2!H59="",DATE(1900,1,1),Report2!H59)</f>
        <v>1</v>
      </c>
      <c r="F197" s="6">
        <f>IF(Report2!I59="",0,Report2!I59)</f>
        <v>0</v>
      </c>
      <c r="G197" s="8">
        <f t="shared" si="7"/>
        <v>1</v>
      </c>
      <c r="H197" s="8">
        <f t="shared" si="7"/>
        <v>1</v>
      </c>
      <c r="I197" s="6">
        <v>0</v>
      </c>
      <c r="J197" s="8">
        <f t="shared" si="8"/>
        <v>1</v>
      </c>
      <c r="K197" s="8">
        <f t="shared" si="8"/>
        <v>1</v>
      </c>
      <c r="L197" s="6">
        <v>0</v>
      </c>
      <c r="M197" s="6" t="str">
        <f>IF(Report2!J59="","#N/A",Report2!J59)</f>
        <v>#N/A</v>
      </c>
    </row>
    <row r="198" spans="1:13" s="6" customFormat="1">
      <c r="A198" s="6">
        <f>IF(Report2!D60="",0,Report2!D60)</f>
        <v>0</v>
      </c>
      <c r="B198" s="6" t="str">
        <f>IF(Report2!E60="","#N/A",Report2!E60)</f>
        <v>#N/A</v>
      </c>
      <c r="C198" s="6" t="str">
        <f>IF(Report2!F60="","#N/A",Report2!F60)</f>
        <v>#N/A</v>
      </c>
      <c r="D198" s="6" t="str">
        <f>IF(Report2!G60="","#N/A",Report2!G60)</f>
        <v>#N/A</v>
      </c>
      <c r="E198" s="8">
        <f>IF(Report2!H60="",DATE(1900,1,1),Report2!H60)</f>
        <v>1</v>
      </c>
      <c r="F198" s="6">
        <f>IF(Report2!I60="",0,Report2!I60)</f>
        <v>0</v>
      </c>
      <c r="G198" s="8">
        <f t="shared" si="7"/>
        <v>1</v>
      </c>
      <c r="H198" s="8">
        <f t="shared" si="7"/>
        <v>1</v>
      </c>
      <c r="I198" s="6">
        <v>0</v>
      </c>
      <c r="J198" s="8">
        <f t="shared" si="8"/>
        <v>1</v>
      </c>
      <c r="K198" s="8">
        <f t="shared" si="8"/>
        <v>1</v>
      </c>
      <c r="L198" s="6">
        <v>0</v>
      </c>
      <c r="M198" s="6" t="str">
        <f>IF(Report2!J60="","#N/A",Report2!J60)</f>
        <v>#N/A</v>
      </c>
    </row>
    <row r="199" spans="1:13" s="6" customFormat="1">
      <c r="A199" s="6">
        <f>IF(Report2!D61="",0,Report2!D61)</f>
        <v>0</v>
      </c>
      <c r="B199" s="6" t="str">
        <f>IF(Report2!E61="","#N/A",Report2!E61)</f>
        <v>#N/A</v>
      </c>
      <c r="C199" s="6" t="str">
        <f>IF(Report2!F61="","#N/A",Report2!F61)</f>
        <v>#N/A</v>
      </c>
      <c r="D199" s="6" t="str">
        <f>IF(Report2!G61="","#N/A",Report2!G61)</f>
        <v>#N/A</v>
      </c>
      <c r="E199" s="8">
        <f>IF(Report2!H61="",DATE(1900,1,1),Report2!H61)</f>
        <v>1</v>
      </c>
      <c r="F199" s="6">
        <f>IF(Report2!I61="",0,Report2!I61)</f>
        <v>0</v>
      </c>
      <c r="G199" s="8">
        <f t="shared" si="7"/>
        <v>1</v>
      </c>
      <c r="H199" s="8">
        <f t="shared" si="7"/>
        <v>1</v>
      </c>
      <c r="I199" s="6">
        <v>0</v>
      </c>
      <c r="J199" s="8">
        <f t="shared" si="8"/>
        <v>1</v>
      </c>
      <c r="K199" s="8">
        <f t="shared" si="8"/>
        <v>1</v>
      </c>
      <c r="L199" s="6">
        <v>0</v>
      </c>
      <c r="M199" s="6" t="str">
        <f>IF(Report2!J61="","#N/A",Report2!J61)</f>
        <v>#N/A</v>
      </c>
    </row>
    <row r="200" spans="1:13" s="6" customFormat="1">
      <c r="A200" s="6">
        <f>IF(Report2!D62="",0,Report2!D62)</f>
        <v>0</v>
      </c>
      <c r="B200" s="6" t="str">
        <f>IF(Report2!E62="","#N/A",Report2!E62)</f>
        <v>#N/A</v>
      </c>
      <c r="C200" s="6" t="str">
        <f>IF(Report2!F62="","#N/A",Report2!F62)</f>
        <v>#N/A</v>
      </c>
      <c r="D200" s="6" t="str">
        <f>IF(Report2!G62="","#N/A",Report2!G62)</f>
        <v>#N/A</v>
      </c>
      <c r="E200" s="8">
        <f>IF(Report2!H62="",DATE(1900,1,1),Report2!H62)</f>
        <v>1</v>
      </c>
      <c r="F200" s="6">
        <f>IF(Report2!I62="",0,Report2!I62)</f>
        <v>0</v>
      </c>
      <c r="G200" s="8">
        <f t="shared" si="7"/>
        <v>1</v>
      </c>
      <c r="H200" s="8">
        <f t="shared" si="7"/>
        <v>1</v>
      </c>
      <c r="I200" s="6">
        <v>0</v>
      </c>
      <c r="J200" s="8">
        <f t="shared" si="8"/>
        <v>1</v>
      </c>
      <c r="K200" s="8">
        <f t="shared" si="8"/>
        <v>1</v>
      </c>
      <c r="L200" s="6">
        <v>0</v>
      </c>
      <c r="M200" s="6" t="str">
        <f>IF(Report2!J62="","#N/A",Report2!J62)</f>
        <v>#N/A</v>
      </c>
    </row>
    <row r="201" spans="1:13" s="6" customFormat="1">
      <c r="A201" s="6">
        <f>IF(Report2!D63="",0,Report2!D63)</f>
        <v>0</v>
      </c>
      <c r="B201" s="6" t="str">
        <f>IF(Report2!E63="","#N/A",Report2!E63)</f>
        <v>#N/A</v>
      </c>
      <c r="C201" s="6" t="str">
        <f>IF(Report2!F63="","#N/A",Report2!F63)</f>
        <v>#N/A</v>
      </c>
      <c r="D201" s="6" t="str">
        <f>IF(Report2!G63="","#N/A",Report2!G63)</f>
        <v>#N/A</v>
      </c>
      <c r="E201" s="8">
        <f>IF(Report2!H63="",DATE(1900,1,1),Report2!H63)</f>
        <v>1</v>
      </c>
      <c r="F201" s="6">
        <f>IF(Report2!I63="",0,Report2!I63)</f>
        <v>0</v>
      </c>
      <c r="G201" s="8">
        <f t="shared" si="7"/>
        <v>1</v>
      </c>
      <c r="H201" s="8">
        <f t="shared" si="7"/>
        <v>1</v>
      </c>
      <c r="I201" s="6">
        <v>0</v>
      </c>
      <c r="J201" s="8">
        <f t="shared" si="8"/>
        <v>1</v>
      </c>
      <c r="K201" s="8">
        <f t="shared" si="8"/>
        <v>1</v>
      </c>
      <c r="L201" s="6">
        <v>0</v>
      </c>
      <c r="M201" s="6" t="str">
        <f>IF(Report2!J63="","#N/A",Report2!J63)</f>
        <v>#N/A</v>
      </c>
    </row>
    <row r="202" spans="1:13" s="6" customFormat="1">
      <c r="A202" s="6">
        <f>IF(Report2!D64="",0,Report2!D64)</f>
        <v>0</v>
      </c>
      <c r="B202" s="6" t="str">
        <f>IF(Report2!E64="","#N/A",Report2!E64)</f>
        <v>#N/A</v>
      </c>
      <c r="C202" s="6" t="str">
        <f>IF(Report2!F64="","#N/A",Report2!F64)</f>
        <v>#N/A</v>
      </c>
      <c r="D202" s="6" t="str">
        <f>IF(Report2!G64="","#N/A",Report2!G64)</f>
        <v>#N/A</v>
      </c>
      <c r="E202" s="8">
        <f>IF(Report2!H64="",DATE(1900,1,1),Report2!H64)</f>
        <v>1</v>
      </c>
      <c r="F202" s="6">
        <f>IF(Report2!I64="",0,Report2!I64)</f>
        <v>0</v>
      </c>
      <c r="G202" s="8">
        <f t="shared" si="7"/>
        <v>1</v>
      </c>
      <c r="H202" s="8">
        <f t="shared" si="7"/>
        <v>1</v>
      </c>
      <c r="I202" s="6">
        <v>0</v>
      </c>
      <c r="J202" s="8">
        <f t="shared" si="8"/>
        <v>1</v>
      </c>
      <c r="K202" s="8">
        <f t="shared" si="8"/>
        <v>1</v>
      </c>
      <c r="L202" s="6">
        <v>0</v>
      </c>
      <c r="M202" s="6" t="str">
        <f>IF(Report2!J64="","#N/A",Report2!J64)</f>
        <v>#N/A</v>
      </c>
    </row>
    <row r="203" spans="1:13" s="6" customFormat="1">
      <c r="A203" s="6">
        <f>IF(Report2!D65="",0,Report2!D65)</f>
        <v>0</v>
      </c>
      <c r="B203" s="6" t="str">
        <f>IF(Report2!E65="","#N/A",Report2!E65)</f>
        <v>#N/A</v>
      </c>
      <c r="C203" s="6" t="str">
        <f>IF(Report2!F65="","#N/A",Report2!F65)</f>
        <v>#N/A</v>
      </c>
      <c r="D203" s="6" t="str">
        <f>IF(Report2!G65="","#N/A",Report2!G65)</f>
        <v>#N/A</v>
      </c>
      <c r="E203" s="8">
        <f>IF(Report2!H65="",DATE(1900,1,1),Report2!H65)</f>
        <v>1</v>
      </c>
      <c r="F203" s="6">
        <f>IF(Report2!I65="",0,Report2!I65)</f>
        <v>0</v>
      </c>
      <c r="G203" s="8">
        <f t="shared" si="7"/>
        <v>1</v>
      </c>
      <c r="H203" s="8">
        <f t="shared" si="7"/>
        <v>1</v>
      </c>
      <c r="I203" s="6">
        <v>0</v>
      </c>
      <c r="J203" s="8">
        <f t="shared" si="8"/>
        <v>1</v>
      </c>
      <c r="K203" s="8">
        <f t="shared" si="8"/>
        <v>1</v>
      </c>
      <c r="L203" s="6">
        <v>0</v>
      </c>
      <c r="M203" s="6" t="str">
        <f>IF(Report2!J65="","#N/A",Report2!J65)</f>
        <v>#N/A</v>
      </c>
    </row>
    <row r="204" spans="1:13" s="6" customFormat="1">
      <c r="A204" s="6">
        <f>IF(Report2!D66="",0,Report2!D66)</f>
        <v>0</v>
      </c>
      <c r="B204" s="6" t="str">
        <f>IF(Report2!E66="","#N/A",Report2!E66)</f>
        <v>#N/A</v>
      </c>
      <c r="C204" s="6" t="str">
        <f>IF(Report2!F66="","#N/A",Report2!F66)</f>
        <v>#N/A</v>
      </c>
      <c r="D204" s="6" t="str">
        <f>IF(Report2!G66="","#N/A",Report2!G66)</f>
        <v>#N/A</v>
      </c>
      <c r="E204" s="8">
        <f>IF(Report2!H66="",DATE(1900,1,1),Report2!H66)</f>
        <v>1</v>
      </c>
      <c r="F204" s="6">
        <f>IF(Report2!I66="",0,Report2!I66)</f>
        <v>0</v>
      </c>
      <c r="G204" s="8">
        <f t="shared" si="7"/>
        <v>1</v>
      </c>
      <c r="H204" s="8">
        <f t="shared" si="7"/>
        <v>1</v>
      </c>
      <c r="I204" s="6">
        <v>0</v>
      </c>
      <c r="J204" s="8">
        <f t="shared" si="8"/>
        <v>1</v>
      </c>
      <c r="K204" s="8">
        <f t="shared" si="8"/>
        <v>1</v>
      </c>
      <c r="L204" s="6">
        <v>0</v>
      </c>
      <c r="M204" s="6" t="str">
        <f>IF(Report2!J66="","#N/A",Report2!J66)</f>
        <v>#N/A</v>
      </c>
    </row>
    <row r="205" spans="1:13" s="6" customFormat="1">
      <c r="A205" s="6">
        <f>IF(Report2!D67="",0,Report2!D67)</f>
        <v>0</v>
      </c>
      <c r="B205" s="6" t="str">
        <f>IF(Report2!E67="","#N/A",Report2!E67)</f>
        <v>#N/A</v>
      </c>
      <c r="C205" s="6" t="str">
        <f>IF(Report2!F67="","#N/A",Report2!F67)</f>
        <v>#N/A</v>
      </c>
      <c r="D205" s="6" t="str">
        <f>IF(Report2!G67="","#N/A",Report2!G67)</f>
        <v>#N/A</v>
      </c>
      <c r="E205" s="8">
        <f>IF(Report2!H67="",DATE(1900,1,1),Report2!H67)</f>
        <v>1</v>
      </c>
      <c r="F205" s="6">
        <f>IF(Report2!I67="",0,Report2!I67)</f>
        <v>0</v>
      </c>
      <c r="G205" s="8">
        <f t="shared" si="7"/>
        <v>1</v>
      </c>
      <c r="H205" s="8">
        <f t="shared" si="7"/>
        <v>1</v>
      </c>
      <c r="I205" s="6">
        <v>0</v>
      </c>
      <c r="J205" s="8">
        <f t="shared" si="8"/>
        <v>1</v>
      </c>
      <c r="K205" s="8">
        <f t="shared" si="8"/>
        <v>1</v>
      </c>
      <c r="L205" s="6">
        <v>0</v>
      </c>
      <c r="M205" s="6" t="str">
        <f>IF(Report2!J67="","#N/A",Report2!J67)</f>
        <v>#N/A</v>
      </c>
    </row>
    <row r="206" spans="1:13" s="6" customFormat="1">
      <c r="A206" s="6">
        <f>IF(Report2!D68="",0,Report2!D68)</f>
        <v>0</v>
      </c>
      <c r="B206" s="6" t="str">
        <f>IF(Report2!E68="","#N/A",Report2!E68)</f>
        <v>#N/A</v>
      </c>
      <c r="C206" s="6" t="str">
        <f>IF(Report2!F68="","#N/A",Report2!F68)</f>
        <v>#N/A</v>
      </c>
      <c r="D206" s="6" t="str">
        <f>IF(Report2!G68="","#N/A",Report2!G68)</f>
        <v>#N/A</v>
      </c>
      <c r="E206" s="8">
        <f>IF(Report2!H68="",DATE(1900,1,1),Report2!H68)</f>
        <v>1</v>
      </c>
      <c r="F206" s="6">
        <f>IF(Report2!I68="",0,Report2!I68)</f>
        <v>0</v>
      </c>
      <c r="G206" s="8">
        <f t="shared" si="7"/>
        <v>1</v>
      </c>
      <c r="H206" s="8">
        <f t="shared" si="7"/>
        <v>1</v>
      </c>
      <c r="I206" s="6">
        <v>0</v>
      </c>
      <c r="J206" s="8">
        <f t="shared" si="8"/>
        <v>1</v>
      </c>
      <c r="K206" s="8">
        <f t="shared" si="8"/>
        <v>1</v>
      </c>
      <c r="L206" s="6">
        <v>0</v>
      </c>
      <c r="M206" s="6" t="str">
        <f>IF(Report2!J68="","#N/A",Report2!J68)</f>
        <v>#N/A</v>
      </c>
    </row>
    <row r="207" spans="1:13" s="6" customFormat="1">
      <c r="A207" s="6">
        <f>IF(Report2!D69="",0,Report2!D69)</f>
        <v>0</v>
      </c>
      <c r="B207" s="6" t="str">
        <f>IF(Report2!E69="","#N/A",Report2!E69)</f>
        <v>#N/A</v>
      </c>
      <c r="C207" s="6" t="str">
        <f>IF(Report2!F69="","#N/A",Report2!F69)</f>
        <v>#N/A</v>
      </c>
      <c r="D207" s="6" t="str">
        <f>IF(Report2!G69="","#N/A",Report2!G69)</f>
        <v>#N/A</v>
      </c>
      <c r="E207" s="8">
        <f>IF(Report2!H69="",DATE(1900,1,1),Report2!H69)</f>
        <v>1</v>
      </c>
      <c r="F207" s="6">
        <f>IF(Report2!I69="",0,Report2!I69)</f>
        <v>0</v>
      </c>
      <c r="G207" s="8">
        <f t="shared" si="7"/>
        <v>1</v>
      </c>
      <c r="H207" s="8">
        <f t="shared" si="7"/>
        <v>1</v>
      </c>
      <c r="I207" s="6">
        <v>0</v>
      </c>
      <c r="J207" s="8">
        <f t="shared" si="8"/>
        <v>1</v>
      </c>
      <c r="K207" s="8">
        <f t="shared" si="8"/>
        <v>1</v>
      </c>
      <c r="L207" s="6">
        <v>0</v>
      </c>
      <c r="M207" s="6" t="str">
        <f>IF(Report2!J69="","#N/A",Report2!J69)</f>
        <v>#N/A</v>
      </c>
    </row>
    <row r="208" spans="1:13" s="6" customFormat="1">
      <c r="A208" s="6">
        <f>IF(Report2!D70="",0,Report2!D70)</f>
        <v>0</v>
      </c>
      <c r="B208" s="6" t="str">
        <f>IF(Report2!E70="","#N/A",Report2!E70)</f>
        <v>#N/A</v>
      </c>
      <c r="C208" s="6" t="str">
        <f>IF(Report2!F70="","#N/A",Report2!F70)</f>
        <v>#N/A</v>
      </c>
      <c r="D208" s="6" t="str">
        <f>IF(Report2!G70="","#N/A",Report2!G70)</f>
        <v>#N/A</v>
      </c>
      <c r="E208" s="8">
        <f>IF(Report2!H70="",DATE(1900,1,1),Report2!H70)</f>
        <v>1</v>
      </c>
      <c r="F208" s="6">
        <f>IF(Report2!I70="",0,Report2!I70)</f>
        <v>0</v>
      </c>
      <c r="G208" s="8">
        <f t="shared" si="7"/>
        <v>1</v>
      </c>
      <c r="H208" s="8">
        <f t="shared" si="7"/>
        <v>1</v>
      </c>
      <c r="I208" s="6">
        <v>0</v>
      </c>
      <c r="J208" s="8">
        <f t="shared" si="8"/>
        <v>1</v>
      </c>
      <c r="K208" s="8">
        <f t="shared" si="8"/>
        <v>1</v>
      </c>
      <c r="L208" s="6">
        <v>0</v>
      </c>
      <c r="M208" s="6" t="str">
        <f>IF(Report2!J70="","#N/A",Report2!J70)</f>
        <v>#N/A</v>
      </c>
    </row>
    <row r="209" spans="1:13" s="6" customFormat="1">
      <c r="A209" s="6">
        <f>IF(Report2!D71="",0,Report2!D71)</f>
        <v>0</v>
      </c>
      <c r="B209" s="6" t="str">
        <f>IF(Report2!E71="","#N/A",Report2!E71)</f>
        <v>#N/A</v>
      </c>
      <c r="C209" s="6" t="str">
        <f>IF(Report2!F71="","#N/A",Report2!F71)</f>
        <v>#N/A</v>
      </c>
      <c r="D209" s="6" t="str">
        <f>IF(Report2!G71="","#N/A",Report2!G71)</f>
        <v>#N/A</v>
      </c>
      <c r="E209" s="8">
        <f>IF(Report2!H71="",DATE(1900,1,1),Report2!H71)</f>
        <v>1</v>
      </c>
      <c r="F209" s="6">
        <f>IF(Report2!I71="",0,Report2!I71)</f>
        <v>0</v>
      </c>
      <c r="G209" s="8">
        <f t="shared" si="7"/>
        <v>1</v>
      </c>
      <c r="H209" s="8">
        <f t="shared" si="7"/>
        <v>1</v>
      </c>
      <c r="I209" s="6">
        <v>0</v>
      </c>
      <c r="J209" s="8">
        <f t="shared" si="8"/>
        <v>1</v>
      </c>
      <c r="K209" s="8">
        <f t="shared" si="8"/>
        <v>1</v>
      </c>
      <c r="L209" s="6">
        <v>0</v>
      </c>
      <c r="M209" s="6" t="str">
        <f>IF(Report2!J71="","#N/A",Report2!J71)</f>
        <v>#N/A</v>
      </c>
    </row>
    <row r="210" spans="1:13" s="6" customFormat="1">
      <c r="A210" s="6">
        <f>IF(Report2!D72="",0,Report2!D72)</f>
        <v>0</v>
      </c>
      <c r="B210" s="6" t="str">
        <f>IF(Report2!E72="","#N/A",Report2!E72)</f>
        <v>#N/A</v>
      </c>
      <c r="C210" s="6" t="str">
        <f>IF(Report2!F72="","#N/A",Report2!F72)</f>
        <v>#N/A</v>
      </c>
      <c r="D210" s="6" t="str">
        <f>IF(Report2!G72="","#N/A",Report2!G72)</f>
        <v>#N/A</v>
      </c>
      <c r="E210" s="8">
        <f>IF(Report2!H72="",DATE(1900,1,1),Report2!H72)</f>
        <v>1</v>
      </c>
      <c r="F210" s="6">
        <f>IF(Report2!I72="",0,Report2!I72)</f>
        <v>0</v>
      </c>
      <c r="G210" s="8">
        <f t="shared" si="7"/>
        <v>1</v>
      </c>
      <c r="H210" s="8">
        <f t="shared" si="7"/>
        <v>1</v>
      </c>
      <c r="I210" s="6">
        <v>0</v>
      </c>
      <c r="J210" s="8">
        <f t="shared" si="8"/>
        <v>1</v>
      </c>
      <c r="K210" s="8">
        <f t="shared" si="8"/>
        <v>1</v>
      </c>
      <c r="L210" s="6">
        <v>0</v>
      </c>
      <c r="M210" s="6" t="str">
        <f>IF(Report2!J72="","#N/A",Report2!J72)</f>
        <v>#N/A</v>
      </c>
    </row>
    <row r="211" spans="1:13" s="6" customFormat="1">
      <c r="A211" s="6">
        <f>IF(Report2!D73="",0,Report2!D73)</f>
        <v>0</v>
      </c>
      <c r="B211" s="6" t="str">
        <f>IF(Report2!E73="","#N/A",Report2!E73)</f>
        <v>#N/A</v>
      </c>
      <c r="C211" s="6" t="str">
        <f>IF(Report2!F73="","#N/A",Report2!F73)</f>
        <v>#N/A</v>
      </c>
      <c r="D211" s="6" t="str">
        <f>IF(Report2!G73="","#N/A",Report2!G73)</f>
        <v>#N/A</v>
      </c>
      <c r="E211" s="8">
        <f>IF(Report2!H73="",DATE(1900,1,1),Report2!H73)</f>
        <v>1</v>
      </c>
      <c r="F211" s="6">
        <f>IF(Report2!I73="",0,Report2!I73)</f>
        <v>0</v>
      </c>
      <c r="G211" s="8">
        <f t="shared" si="7"/>
        <v>1</v>
      </c>
      <c r="H211" s="8">
        <f t="shared" si="7"/>
        <v>1</v>
      </c>
      <c r="I211" s="6">
        <v>0</v>
      </c>
      <c r="J211" s="8">
        <f t="shared" si="8"/>
        <v>1</v>
      </c>
      <c r="K211" s="8">
        <f t="shared" si="8"/>
        <v>1</v>
      </c>
      <c r="L211" s="6">
        <v>0</v>
      </c>
      <c r="M211" s="6" t="str">
        <f>IF(Report2!J73="","#N/A",Report2!J73)</f>
        <v>#N/A</v>
      </c>
    </row>
    <row r="212" spans="1:13" s="6" customFormat="1">
      <c r="A212" s="6">
        <f>IF(Report2!D74="",0,Report2!D74)</f>
        <v>0</v>
      </c>
      <c r="B212" s="6" t="str">
        <f>IF(Report2!E74="","#N/A",Report2!E74)</f>
        <v>#N/A</v>
      </c>
      <c r="C212" s="6" t="str">
        <f>IF(Report2!F74="","#N/A",Report2!F74)</f>
        <v>#N/A</v>
      </c>
      <c r="D212" s="6" t="str">
        <f>IF(Report2!G74="","#N/A",Report2!G74)</f>
        <v>#N/A</v>
      </c>
      <c r="E212" s="8">
        <f>IF(Report2!H74="",DATE(1900,1,1),Report2!H74)</f>
        <v>1</v>
      </c>
      <c r="F212" s="6">
        <f>IF(Report2!I74="",0,Report2!I74)</f>
        <v>0</v>
      </c>
      <c r="G212" s="8">
        <f t="shared" si="7"/>
        <v>1</v>
      </c>
      <c r="H212" s="8">
        <f t="shared" si="7"/>
        <v>1</v>
      </c>
      <c r="I212" s="6">
        <v>0</v>
      </c>
      <c r="J212" s="8">
        <f t="shared" si="8"/>
        <v>1</v>
      </c>
      <c r="K212" s="8">
        <f t="shared" si="8"/>
        <v>1</v>
      </c>
      <c r="L212" s="6">
        <v>0</v>
      </c>
      <c r="M212" s="6" t="str">
        <f>IF(Report2!J74="","#N/A",Report2!J74)</f>
        <v>#N/A</v>
      </c>
    </row>
    <row r="213" spans="1:13" s="6" customFormat="1">
      <c r="A213" s="6">
        <f>IF(Report2!D75="",0,Report2!D75)</f>
        <v>0</v>
      </c>
      <c r="B213" s="6" t="str">
        <f>IF(Report2!E75="","#N/A",Report2!E75)</f>
        <v>#N/A</v>
      </c>
      <c r="C213" s="6" t="str">
        <f>IF(Report2!F75="","#N/A",Report2!F75)</f>
        <v>#N/A</v>
      </c>
      <c r="D213" s="6" t="str">
        <f>IF(Report2!G75="","#N/A",Report2!G75)</f>
        <v>#N/A</v>
      </c>
      <c r="E213" s="8">
        <f>IF(Report2!H75="",DATE(1900,1,1),Report2!H75)</f>
        <v>1</v>
      </c>
      <c r="F213" s="6">
        <f>IF(Report2!I75="",0,Report2!I75)</f>
        <v>0</v>
      </c>
      <c r="G213" s="8">
        <f t="shared" si="7"/>
        <v>1</v>
      </c>
      <c r="H213" s="8">
        <f t="shared" si="7"/>
        <v>1</v>
      </c>
      <c r="I213" s="6">
        <v>0</v>
      </c>
      <c r="J213" s="8">
        <f t="shared" si="8"/>
        <v>1</v>
      </c>
      <c r="K213" s="8">
        <f t="shared" si="8"/>
        <v>1</v>
      </c>
      <c r="L213" s="6">
        <v>0</v>
      </c>
      <c r="M213" s="6" t="str">
        <f>IF(Report2!J75="","#N/A",Report2!J75)</f>
        <v>#N/A</v>
      </c>
    </row>
    <row r="214" spans="1:13" s="6" customFormat="1">
      <c r="A214" s="6">
        <f>IF(Report2!D76="",0,Report2!D76)</f>
        <v>0</v>
      </c>
      <c r="B214" s="6" t="str">
        <f>IF(Report2!E76="","#N/A",Report2!E76)</f>
        <v>#N/A</v>
      </c>
      <c r="C214" s="6" t="str">
        <f>IF(Report2!F76="","#N/A",Report2!F76)</f>
        <v>#N/A</v>
      </c>
      <c r="D214" s="6" t="str">
        <f>IF(Report2!G76="","#N/A",Report2!G76)</f>
        <v>#N/A</v>
      </c>
      <c r="E214" s="8">
        <f>IF(Report2!H76="",DATE(1900,1,1),Report2!H76)</f>
        <v>1</v>
      </c>
      <c r="F214" s="6">
        <f>IF(Report2!I76="",0,Report2!I76)</f>
        <v>0</v>
      </c>
      <c r="G214" s="8">
        <f t="shared" si="7"/>
        <v>1</v>
      </c>
      <c r="H214" s="8">
        <f t="shared" si="7"/>
        <v>1</v>
      </c>
      <c r="I214" s="6">
        <v>0</v>
      </c>
      <c r="J214" s="8">
        <f t="shared" si="8"/>
        <v>1</v>
      </c>
      <c r="K214" s="8">
        <f t="shared" si="8"/>
        <v>1</v>
      </c>
      <c r="L214" s="6">
        <v>0</v>
      </c>
      <c r="M214" s="6" t="str">
        <f>IF(Report2!J76="","#N/A",Report2!J76)</f>
        <v>#N/A</v>
      </c>
    </row>
    <row r="215" spans="1:13" s="6" customFormat="1">
      <c r="A215" s="6">
        <f>IF(Report2!D77="",0,Report2!D77)</f>
        <v>0</v>
      </c>
      <c r="B215" s="6" t="str">
        <f>IF(Report2!E77="","#N/A",Report2!E77)</f>
        <v>#N/A</v>
      </c>
      <c r="C215" s="6" t="str">
        <f>IF(Report2!F77="","#N/A",Report2!F77)</f>
        <v>#N/A</v>
      </c>
      <c r="D215" s="6" t="str">
        <f>IF(Report2!G77="","#N/A",Report2!G77)</f>
        <v>#N/A</v>
      </c>
      <c r="E215" s="8">
        <f>IF(Report2!H77="",DATE(1900,1,1),Report2!H77)</f>
        <v>1</v>
      </c>
      <c r="F215" s="6">
        <f>IF(Report2!I77="",0,Report2!I77)</f>
        <v>0</v>
      </c>
      <c r="G215" s="8">
        <f t="shared" si="7"/>
        <v>1</v>
      </c>
      <c r="H215" s="8">
        <f t="shared" si="7"/>
        <v>1</v>
      </c>
      <c r="I215" s="6">
        <v>0</v>
      </c>
      <c r="J215" s="8">
        <f t="shared" si="8"/>
        <v>1</v>
      </c>
      <c r="K215" s="8">
        <f t="shared" si="8"/>
        <v>1</v>
      </c>
      <c r="L215" s="6">
        <v>0</v>
      </c>
      <c r="M215" s="6" t="str">
        <f>IF(Report2!J77="","#N/A",Report2!J77)</f>
        <v>#N/A</v>
      </c>
    </row>
    <row r="216" spans="1:13" s="6" customFormat="1">
      <c r="A216" s="6">
        <f>IF(Report2!D78="",0,Report2!D78)</f>
        <v>0</v>
      </c>
      <c r="B216" s="6" t="str">
        <f>IF(Report2!E78="","#N/A",Report2!E78)</f>
        <v>#N/A</v>
      </c>
      <c r="C216" s="6" t="str">
        <f>IF(Report2!F78="","#N/A",Report2!F78)</f>
        <v>#N/A</v>
      </c>
      <c r="D216" s="6" t="str">
        <f>IF(Report2!G78="","#N/A",Report2!G78)</f>
        <v>#N/A</v>
      </c>
      <c r="E216" s="8">
        <f>IF(Report2!H78="",DATE(1900,1,1),Report2!H78)</f>
        <v>1</v>
      </c>
      <c r="F216" s="6">
        <f>IF(Report2!I78="",0,Report2!I78)</f>
        <v>0</v>
      </c>
      <c r="G216" s="8">
        <f t="shared" si="7"/>
        <v>1</v>
      </c>
      <c r="H216" s="8">
        <f t="shared" si="7"/>
        <v>1</v>
      </c>
      <c r="I216" s="6">
        <v>0</v>
      </c>
      <c r="J216" s="8">
        <f t="shared" si="8"/>
        <v>1</v>
      </c>
      <c r="K216" s="8">
        <f t="shared" si="8"/>
        <v>1</v>
      </c>
      <c r="L216" s="6">
        <v>0</v>
      </c>
      <c r="M216" s="6" t="str">
        <f>IF(Report2!J78="","#N/A",Report2!J78)</f>
        <v>#N/A</v>
      </c>
    </row>
    <row r="217" spans="1:13" s="6" customFormat="1">
      <c r="A217" s="6">
        <f>IF(Report2!D79="",0,Report2!D79)</f>
        <v>0</v>
      </c>
      <c r="B217" s="6" t="str">
        <f>IF(Report2!E79="","#N/A",Report2!E79)</f>
        <v>#N/A</v>
      </c>
      <c r="C217" s="6" t="str">
        <f>IF(Report2!F79="","#N/A",Report2!F79)</f>
        <v>#N/A</v>
      </c>
      <c r="D217" s="6" t="str">
        <f>IF(Report2!G79="","#N/A",Report2!G79)</f>
        <v>#N/A</v>
      </c>
      <c r="E217" s="8">
        <f>IF(Report2!H79="",DATE(1900,1,1),Report2!H79)</f>
        <v>1</v>
      </c>
      <c r="F217" s="6">
        <f>IF(Report2!I79="",0,Report2!I79)</f>
        <v>0</v>
      </c>
      <c r="G217" s="8">
        <f t="shared" si="7"/>
        <v>1</v>
      </c>
      <c r="H217" s="8">
        <f t="shared" si="7"/>
        <v>1</v>
      </c>
      <c r="I217" s="6">
        <v>0</v>
      </c>
      <c r="J217" s="8">
        <f t="shared" si="8"/>
        <v>1</v>
      </c>
      <c r="K217" s="8">
        <f t="shared" si="8"/>
        <v>1</v>
      </c>
      <c r="L217" s="6">
        <v>0</v>
      </c>
      <c r="M217" s="6" t="str">
        <f>IF(Report2!J79="","#N/A",Report2!J79)</f>
        <v>#N/A</v>
      </c>
    </row>
    <row r="218" spans="1:13" s="6" customFormat="1">
      <c r="A218" s="6">
        <f>IF(Report2!D80="",0,Report2!D80)</f>
        <v>0</v>
      </c>
      <c r="B218" s="6" t="str">
        <f>IF(Report2!E80="","#N/A",Report2!E80)</f>
        <v>#N/A</v>
      </c>
      <c r="C218" s="6" t="str">
        <f>IF(Report2!F80="","#N/A",Report2!F80)</f>
        <v>#N/A</v>
      </c>
      <c r="D218" s="6" t="str">
        <f>IF(Report2!G80="","#N/A",Report2!G80)</f>
        <v>#N/A</v>
      </c>
      <c r="E218" s="8">
        <f>IF(Report2!H80="",DATE(1900,1,1),Report2!H80)</f>
        <v>1</v>
      </c>
      <c r="F218" s="6">
        <f>IF(Report2!I80="",0,Report2!I80)</f>
        <v>0</v>
      </c>
      <c r="G218" s="8">
        <f t="shared" si="7"/>
        <v>1</v>
      </c>
      <c r="H218" s="8">
        <f t="shared" si="7"/>
        <v>1</v>
      </c>
      <c r="I218" s="6">
        <v>0</v>
      </c>
      <c r="J218" s="8">
        <f t="shared" si="8"/>
        <v>1</v>
      </c>
      <c r="K218" s="8">
        <f t="shared" si="8"/>
        <v>1</v>
      </c>
      <c r="L218" s="6">
        <v>0</v>
      </c>
      <c r="M218" s="6" t="str">
        <f>IF(Report2!J80="","#N/A",Report2!J80)</f>
        <v>#N/A</v>
      </c>
    </row>
    <row r="219" spans="1:13" s="6" customFormat="1">
      <c r="A219" s="6">
        <f>IF(Report2!D81="",0,Report2!D81)</f>
        <v>0</v>
      </c>
      <c r="B219" s="6" t="str">
        <f>IF(Report2!E81="","#N/A",Report2!E81)</f>
        <v>#N/A</v>
      </c>
      <c r="C219" s="6" t="str">
        <f>IF(Report2!F81="","#N/A",Report2!F81)</f>
        <v>#N/A</v>
      </c>
      <c r="D219" s="6" t="str">
        <f>IF(Report2!G81="","#N/A",Report2!G81)</f>
        <v>#N/A</v>
      </c>
      <c r="E219" s="8">
        <f>IF(Report2!H81="",DATE(1900,1,1),Report2!H81)</f>
        <v>1</v>
      </c>
      <c r="F219" s="6">
        <f>IF(Report2!I81="",0,Report2!I81)</f>
        <v>0</v>
      </c>
      <c r="G219" s="8">
        <f t="shared" si="7"/>
        <v>1</v>
      </c>
      <c r="H219" s="8">
        <f t="shared" si="7"/>
        <v>1</v>
      </c>
      <c r="I219" s="6">
        <v>0</v>
      </c>
      <c r="J219" s="8">
        <f t="shared" si="8"/>
        <v>1</v>
      </c>
      <c r="K219" s="8">
        <f t="shared" si="8"/>
        <v>1</v>
      </c>
      <c r="L219" s="6">
        <v>0</v>
      </c>
      <c r="M219" s="6" t="str">
        <f>IF(Report2!J81="","#N/A",Report2!J81)</f>
        <v>#N/A</v>
      </c>
    </row>
    <row r="220" spans="1:13" s="6" customFormat="1">
      <c r="A220" s="6">
        <f>IF(Report2!D82="",0,Report2!D82)</f>
        <v>0</v>
      </c>
      <c r="B220" s="6" t="str">
        <f>IF(Report2!E82="","#N/A",Report2!E82)</f>
        <v>#N/A</v>
      </c>
      <c r="C220" s="6" t="str">
        <f>IF(Report2!F82="","#N/A",Report2!F82)</f>
        <v>#N/A</v>
      </c>
      <c r="D220" s="6" t="str">
        <f>IF(Report2!G82="","#N/A",Report2!G82)</f>
        <v>#N/A</v>
      </c>
      <c r="E220" s="8">
        <f>IF(Report2!H82="",DATE(1900,1,1),Report2!H82)</f>
        <v>1</v>
      </c>
      <c r="F220" s="6">
        <f>IF(Report2!I82="",0,Report2!I82)</f>
        <v>0</v>
      </c>
      <c r="G220" s="8">
        <f t="shared" si="7"/>
        <v>1</v>
      </c>
      <c r="H220" s="8">
        <f t="shared" si="7"/>
        <v>1</v>
      </c>
      <c r="I220" s="6">
        <v>0</v>
      </c>
      <c r="J220" s="8">
        <f t="shared" si="8"/>
        <v>1</v>
      </c>
      <c r="K220" s="8">
        <f t="shared" si="8"/>
        <v>1</v>
      </c>
      <c r="L220" s="6">
        <v>0</v>
      </c>
      <c r="M220" s="6" t="str">
        <f>IF(Report2!J82="","#N/A",Report2!J82)</f>
        <v>#N/A</v>
      </c>
    </row>
    <row r="221" spans="1:13" s="6" customFormat="1">
      <c r="A221" s="6">
        <f>IF(Report2!D83="",0,Report2!D83)</f>
        <v>0</v>
      </c>
      <c r="B221" s="6" t="str">
        <f>IF(Report2!E83="","#N/A",Report2!E83)</f>
        <v>#N/A</v>
      </c>
      <c r="C221" s="6" t="str">
        <f>IF(Report2!F83="","#N/A",Report2!F83)</f>
        <v>#N/A</v>
      </c>
      <c r="D221" s="6" t="str">
        <f>IF(Report2!G83="","#N/A",Report2!G83)</f>
        <v>#N/A</v>
      </c>
      <c r="E221" s="8">
        <f>IF(Report2!H83="",DATE(1900,1,1),Report2!H83)</f>
        <v>1</v>
      </c>
      <c r="F221" s="6">
        <f>IF(Report2!I83="",0,Report2!I83)</f>
        <v>0</v>
      </c>
      <c r="G221" s="8">
        <f t="shared" si="7"/>
        <v>1</v>
      </c>
      <c r="H221" s="8">
        <f t="shared" si="7"/>
        <v>1</v>
      </c>
      <c r="I221" s="6">
        <v>0</v>
      </c>
      <c r="J221" s="8">
        <f t="shared" si="8"/>
        <v>1</v>
      </c>
      <c r="K221" s="8">
        <f t="shared" si="8"/>
        <v>1</v>
      </c>
      <c r="L221" s="6">
        <v>0</v>
      </c>
      <c r="M221" s="6" t="str">
        <f>IF(Report2!J83="","#N/A",Report2!J83)</f>
        <v>#N/A</v>
      </c>
    </row>
    <row r="222" spans="1:13" s="6" customFormat="1">
      <c r="A222" s="6">
        <f>IF(Report2!D84="",0,Report2!D84)</f>
        <v>0</v>
      </c>
      <c r="B222" s="6" t="str">
        <f>IF(Report2!E84="","#N/A",Report2!E84)</f>
        <v>#N/A</v>
      </c>
      <c r="C222" s="6" t="str">
        <f>IF(Report2!F84="","#N/A",Report2!F84)</f>
        <v>#N/A</v>
      </c>
      <c r="D222" s="6" t="str">
        <f>IF(Report2!G84="","#N/A",Report2!G84)</f>
        <v>#N/A</v>
      </c>
      <c r="E222" s="8">
        <f>IF(Report2!H84="",DATE(1900,1,1),Report2!H84)</f>
        <v>1</v>
      </c>
      <c r="F222" s="6">
        <f>IF(Report2!I84="",0,Report2!I84)</f>
        <v>0</v>
      </c>
      <c r="G222" s="8">
        <f t="shared" si="7"/>
        <v>1</v>
      </c>
      <c r="H222" s="8">
        <f t="shared" si="7"/>
        <v>1</v>
      </c>
      <c r="I222" s="6">
        <v>0</v>
      </c>
      <c r="J222" s="8">
        <f t="shared" si="8"/>
        <v>1</v>
      </c>
      <c r="K222" s="8">
        <f t="shared" si="8"/>
        <v>1</v>
      </c>
      <c r="L222" s="6">
        <v>0</v>
      </c>
      <c r="M222" s="6" t="str">
        <f>IF(Report2!J84="","#N/A",Report2!J84)</f>
        <v>#N/A</v>
      </c>
    </row>
    <row r="223" spans="1:13" s="6" customFormat="1">
      <c r="A223" s="6">
        <f>IF(Report2!D85="",0,Report2!D85)</f>
        <v>0</v>
      </c>
      <c r="B223" s="6" t="str">
        <f>IF(Report2!E85="","#N/A",Report2!E85)</f>
        <v>#N/A</v>
      </c>
      <c r="C223" s="6" t="str">
        <f>IF(Report2!F85="","#N/A",Report2!F85)</f>
        <v>#N/A</v>
      </c>
      <c r="D223" s="6" t="str">
        <f>IF(Report2!G85="","#N/A",Report2!G85)</f>
        <v>#N/A</v>
      </c>
      <c r="E223" s="8">
        <f>IF(Report2!H85="",DATE(1900,1,1),Report2!H85)</f>
        <v>1</v>
      </c>
      <c r="F223" s="6">
        <f>IF(Report2!I85="",0,Report2!I85)</f>
        <v>0</v>
      </c>
      <c r="G223" s="8">
        <f t="shared" si="7"/>
        <v>1</v>
      </c>
      <c r="H223" s="8">
        <f t="shared" si="7"/>
        <v>1</v>
      </c>
      <c r="I223" s="6">
        <v>0</v>
      </c>
      <c r="J223" s="8">
        <f t="shared" si="8"/>
        <v>1</v>
      </c>
      <c r="K223" s="8">
        <f t="shared" si="8"/>
        <v>1</v>
      </c>
      <c r="L223" s="6">
        <v>0</v>
      </c>
      <c r="M223" s="6" t="str">
        <f>IF(Report2!J85="","#N/A",Report2!J85)</f>
        <v>#N/A</v>
      </c>
    </row>
    <row r="224" spans="1:13" s="6" customFormat="1">
      <c r="A224" s="6">
        <f>IF(Report2!D86="",0,Report2!D86)</f>
        <v>0</v>
      </c>
      <c r="B224" s="6" t="str">
        <f>IF(Report2!E86="","#N/A",Report2!E86)</f>
        <v>#N/A</v>
      </c>
      <c r="C224" s="6" t="str">
        <f>IF(Report2!F86="","#N/A",Report2!F86)</f>
        <v>#N/A</v>
      </c>
      <c r="D224" s="6" t="str">
        <f>IF(Report2!G86="","#N/A",Report2!G86)</f>
        <v>#N/A</v>
      </c>
      <c r="E224" s="8">
        <f>IF(Report2!H86="",DATE(1900,1,1),Report2!H86)</f>
        <v>1</v>
      </c>
      <c r="F224" s="6">
        <f>IF(Report2!I86="",0,Report2!I86)</f>
        <v>0</v>
      </c>
      <c r="G224" s="8">
        <f t="shared" si="7"/>
        <v>1</v>
      </c>
      <c r="H224" s="8">
        <f t="shared" si="7"/>
        <v>1</v>
      </c>
      <c r="I224" s="6">
        <v>0</v>
      </c>
      <c r="J224" s="8">
        <f t="shared" si="8"/>
        <v>1</v>
      </c>
      <c r="K224" s="8">
        <f t="shared" si="8"/>
        <v>1</v>
      </c>
      <c r="L224" s="6">
        <v>0</v>
      </c>
      <c r="M224" s="6" t="str">
        <f>IF(Report2!J86="","#N/A",Report2!J86)</f>
        <v>#N/A</v>
      </c>
    </row>
    <row r="225" spans="1:13" s="6" customFormat="1">
      <c r="A225" s="6">
        <f>IF(Report2!D87="",0,Report2!D87)</f>
        <v>0</v>
      </c>
      <c r="B225" s="6" t="str">
        <f>IF(Report2!E87="","#N/A",Report2!E87)</f>
        <v>#N/A</v>
      </c>
      <c r="C225" s="6" t="str">
        <f>IF(Report2!F87="","#N/A",Report2!F87)</f>
        <v>#N/A</v>
      </c>
      <c r="D225" s="6" t="str">
        <f>IF(Report2!G87="","#N/A",Report2!G87)</f>
        <v>#N/A</v>
      </c>
      <c r="E225" s="8">
        <f>IF(Report2!H87="",DATE(1900,1,1),Report2!H87)</f>
        <v>1</v>
      </c>
      <c r="F225" s="6">
        <f>IF(Report2!I87="",0,Report2!I87)</f>
        <v>0</v>
      </c>
      <c r="G225" s="8">
        <f t="shared" si="7"/>
        <v>1</v>
      </c>
      <c r="H225" s="8">
        <f t="shared" si="7"/>
        <v>1</v>
      </c>
      <c r="I225" s="6">
        <v>0</v>
      </c>
      <c r="J225" s="8">
        <f t="shared" si="8"/>
        <v>1</v>
      </c>
      <c r="K225" s="8">
        <f t="shared" si="8"/>
        <v>1</v>
      </c>
      <c r="L225" s="6">
        <v>0</v>
      </c>
      <c r="M225" s="6" t="str">
        <f>IF(Report2!J87="","#N/A",Report2!J87)</f>
        <v>#N/A</v>
      </c>
    </row>
    <row r="226" spans="1:13" s="6" customFormat="1">
      <c r="A226" s="6">
        <f>IF(Report2!D88="",0,Report2!D88)</f>
        <v>0</v>
      </c>
      <c r="B226" s="6" t="str">
        <f>IF(Report2!E88="","#N/A",Report2!E88)</f>
        <v>#N/A</v>
      </c>
      <c r="C226" s="6" t="str">
        <f>IF(Report2!F88="","#N/A",Report2!F88)</f>
        <v>#N/A</v>
      </c>
      <c r="D226" s="6" t="str">
        <f>IF(Report2!G88="","#N/A",Report2!G88)</f>
        <v>#N/A</v>
      </c>
      <c r="E226" s="8">
        <f>IF(Report2!H88="",DATE(1900,1,1),Report2!H88)</f>
        <v>1</v>
      </c>
      <c r="F226" s="6">
        <f>IF(Report2!I88="",0,Report2!I88)</f>
        <v>0</v>
      </c>
      <c r="G226" s="8">
        <f t="shared" si="7"/>
        <v>1</v>
      </c>
      <c r="H226" s="8">
        <f t="shared" si="7"/>
        <v>1</v>
      </c>
      <c r="I226" s="6">
        <v>0</v>
      </c>
      <c r="J226" s="8">
        <f t="shared" ref="J226:K257" si="9">DATE(1900,1,1)</f>
        <v>1</v>
      </c>
      <c r="K226" s="8">
        <f t="shared" si="9"/>
        <v>1</v>
      </c>
      <c r="L226" s="6">
        <v>0</v>
      </c>
      <c r="M226" s="6" t="str">
        <f>IF(Report2!J88="","#N/A",Report2!J88)</f>
        <v>#N/A</v>
      </c>
    </row>
    <row r="227" spans="1:13" s="6" customFormat="1">
      <c r="A227" s="6">
        <f>IF(Report2!D89="",0,Report2!D89)</f>
        <v>0</v>
      </c>
      <c r="B227" s="6" t="str">
        <f>IF(Report2!E89="","#N/A",Report2!E89)</f>
        <v>#N/A</v>
      </c>
      <c r="C227" s="6" t="str">
        <f>IF(Report2!F89="","#N/A",Report2!F89)</f>
        <v>#N/A</v>
      </c>
      <c r="D227" s="6" t="str">
        <f>IF(Report2!G89="","#N/A",Report2!G89)</f>
        <v>#N/A</v>
      </c>
      <c r="E227" s="8">
        <f>IF(Report2!H89="",DATE(1900,1,1),Report2!H89)</f>
        <v>1</v>
      </c>
      <c r="F227" s="6">
        <f>IF(Report2!I89="",0,Report2!I89)</f>
        <v>0</v>
      </c>
      <c r="G227" s="8">
        <f t="shared" si="7"/>
        <v>1</v>
      </c>
      <c r="H227" s="8">
        <f t="shared" si="7"/>
        <v>1</v>
      </c>
      <c r="I227" s="6">
        <v>0</v>
      </c>
      <c r="J227" s="8">
        <f t="shared" si="9"/>
        <v>1</v>
      </c>
      <c r="K227" s="8">
        <f t="shared" si="9"/>
        <v>1</v>
      </c>
      <c r="L227" s="6">
        <v>0</v>
      </c>
      <c r="M227" s="6" t="str">
        <f>IF(Report2!J89="","#N/A",Report2!J89)</f>
        <v>#N/A</v>
      </c>
    </row>
    <row r="228" spans="1:13" s="6" customFormat="1">
      <c r="A228" s="6">
        <f>IF(Report2!D90="",0,Report2!D90)</f>
        <v>0</v>
      </c>
      <c r="B228" s="6" t="str">
        <f>IF(Report2!E90="","#N/A",Report2!E90)</f>
        <v>#N/A</v>
      </c>
      <c r="C228" s="6" t="str">
        <f>IF(Report2!F90="","#N/A",Report2!F90)</f>
        <v>#N/A</v>
      </c>
      <c r="D228" s="6" t="str">
        <f>IF(Report2!G90="","#N/A",Report2!G90)</f>
        <v>#N/A</v>
      </c>
      <c r="E228" s="8">
        <f>IF(Report2!H90="",DATE(1900,1,1),Report2!H90)</f>
        <v>1</v>
      </c>
      <c r="F228" s="6">
        <f>IF(Report2!I90="",0,Report2!I90)</f>
        <v>0</v>
      </c>
      <c r="G228" s="8">
        <f t="shared" si="7"/>
        <v>1</v>
      </c>
      <c r="H228" s="8">
        <f t="shared" si="7"/>
        <v>1</v>
      </c>
      <c r="I228" s="6">
        <v>0</v>
      </c>
      <c r="J228" s="8">
        <f t="shared" si="9"/>
        <v>1</v>
      </c>
      <c r="K228" s="8">
        <f t="shared" si="9"/>
        <v>1</v>
      </c>
      <c r="L228" s="6">
        <v>0</v>
      </c>
      <c r="M228" s="6" t="str">
        <f>IF(Report2!J90="","#N/A",Report2!J90)</f>
        <v>#N/A</v>
      </c>
    </row>
    <row r="229" spans="1:13" s="6" customFormat="1">
      <c r="A229" s="6">
        <f>IF(Report2!D91="",0,Report2!D91)</f>
        <v>0</v>
      </c>
      <c r="B229" s="6" t="str">
        <f>IF(Report2!E91="","#N/A",Report2!E91)</f>
        <v>#N/A</v>
      </c>
      <c r="C229" s="6" t="str">
        <f>IF(Report2!F91="","#N/A",Report2!F91)</f>
        <v>#N/A</v>
      </c>
      <c r="D229" s="6" t="str">
        <f>IF(Report2!G91="","#N/A",Report2!G91)</f>
        <v>#N/A</v>
      </c>
      <c r="E229" s="8">
        <f>IF(Report2!H91="",DATE(1900,1,1),Report2!H91)</f>
        <v>1</v>
      </c>
      <c r="F229" s="6">
        <f>IF(Report2!I91="",0,Report2!I91)</f>
        <v>0</v>
      </c>
      <c r="G229" s="8">
        <f t="shared" si="7"/>
        <v>1</v>
      </c>
      <c r="H229" s="8">
        <f t="shared" si="7"/>
        <v>1</v>
      </c>
      <c r="I229" s="6">
        <v>0</v>
      </c>
      <c r="J229" s="8">
        <f t="shared" si="9"/>
        <v>1</v>
      </c>
      <c r="K229" s="8">
        <f t="shared" si="9"/>
        <v>1</v>
      </c>
      <c r="L229" s="6">
        <v>0</v>
      </c>
      <c r="M229" s="6" t="str">
        <f>IF(Report2!J91="","#N/A",Report2!J91)</f>
        <v>#N/A</v>
      </c>
    </row>
    <row r="230" spans="1:13" s="6" customFormat="1">
      <c r="A230" s="6">
        <f>IF(Report2!D92="",0,Report2!D92)</f>
        <v>0</v>
      </c>
      <c r="B230" s="6" t="str">
        <f>IF(Report2!E92="","#N/A",Report2!E92)</f>
        <v>#N/A</v>
      </c>
      <c r="C230" s="6" t="str">
        <f>IF(Report2!F92="","#N/A",Report2!F92)</f>
        <v>#N/A</v>
      </c>
      <c r="D230" s="6" t="str">
        <f>IF(Report2!G92="","#N/A",Report2!G92)</f>
        <v>#N/A</v>
      </c>
      <c r="E230" s="8">
        <f>IF(Report2!H92="",DATE(1900,1,1),Report2!H92)</f>
        <v>1</v>
      </c>
      <c r="F230" s="6">
        <f>IF(Report2!I92="",0,Report2!I92)</f>
        <v>0</v>
      </c>
      <c r="G230" s="8">
        <f t="shared" si="7"/>
        <v>1</v>
      </c>
      <c r="H230" s="8">
        <f t="shared" si="7"/>
        <v>1</v>
      </c>
      <c r="I230" s="6">
        <v>0</v>
      </c>
      <c r="J230" s="8">
        <f t="shared" si="9"/>
        <v>1</v>
      </c>
      <c r="K230" s="8">
        <f t="shared" si="9"/>
        <v>1</v>
      </c>
      <c r="L230" s="6">
        <v>0</v>
      </c>
      <c r="M230" s="6" t="str">
        <f>IF(Report2!J92="","#N/A",Report2!J92)</f>
        <v>#N/A</v>
      </c>
    </row>
    <row r="231" spans="1:13" s="6" customFormat="1">
      <c r="A231" s="6">
        <f>IF(Report2!D93="",0,Report2!D93)</f>
        <v>0</v>
      </c>
      <c r="B231" s="6" t="str">
        <f>IF(Report2!E93="","#N/A",Report2!E93)</f>
        <v>#N/A</v>
      </c>
      <c r="C231" s="6" t="str">
        <f>IF(Report2!F93="","#N/A",Report2!F93)</f>
        <v>#N/A</v>
      </c>
      <c r="D231" s="6" t="str">
        <f>IF(Report2!G93="","#N/A",Report2!G93)</f>
        <v>#N/A</v>
      </c>
      <c r="E231" s="8">
        <f>IF(Report2!H93="",DATE(1900,1,1),Report2!H93)</f>
        <v>1</v>
      </c>
      <c r="F231" s="6">
        <f>IF(Report2!I93="",0,Report2!I93)</f>
        <v>0</v>
      </c>
      <c r="G231" s="8">
        <f t="shared" si="7"/>
        <v>1</v>
      </c>
      <c r="H231" s="8">
        <f t="shared" si="7"/>
        <v>1</v>
      </c>
      <c r="I231" s="6">
        <v>0</v>
      </c>
      <c r="J231" s="8">
        <f t="shared" si="9"/>
        <v>1</v>
      </c>
      <c r="K231" s="8">
        <f t="shared" si="9"/>
        <v>1</v>
      </c>
      <c r="L231" s="6">
        <v>0</v>
      </c>
      <c r="M231" s="6" t="str">
        <f>IF(Report2!J93="","#N/A",Report2!J93)</f>
        <v>#N/A</v>
      </c>
    </row>
    <row r="232" spans="1:13" s="6" customFormat="1">
      <c r="A232" s="6">
        <f>IF(Report2!D94="",0,Report2!D94)</f>
        <v>0</v>
      </c>
      <c r="B232" s="6" t="str">
        <f>IF(Report2!E94="","#N/A",Report2!E94)</f>
        <v>#N/A</v>
      </c>
      <c r="C232" s="6" t="str">
        <f>IF(Report2!F94="","#N/A",Report2!F94)</f>
        <v>#N/A</v>
      </c>
      <c r="D232" s="6" t="str">
        <f>IF(Report2!G94="","#N/A",Report2!G94)</f>
        <v>#N/A</v>
      </c>
      <c r="E232" s="8">
        <f>IF(Report2!H94="",DATE(1900,1,1),Report2!H94)</f>
        <v>1</v>
      </c>
      <c r="F232" s="6">
        <f>IF(Report2!I94="",0,Report2!I94)</f>
        <v>0</v>
      </c>
      <c r="G232" s="8">
        <f t="shared" si="7"/>
        <v>1</v>
      </c>
      <c r="H232" s="8">
        <f t="shared" si="7"/>
        <v>1</v>
      </c>
      <c r="I232" s="6">
        <v>0</v>
      </c>
      <c r="J232" s="8">
        <f t="shared" si="9"/>
        <v>1</v>
      </c>
      <c r="K232" s="8">
        <f t="shared" si="9"/>
        <v>1</v>
      </c>
      <c r="L232" s="6">
        <v>0</v>
      </c>
      <c r="M232" s="6" t="str">
        <f>IF(Report2!J94="","#N/A",Report2!J94)</f>
        <v>#N/A</v>
      </c>
    </row>
    <row r="233" spans="1:13" s="6" customFormat="1">
      <c r="A233" s="6">
        <f>IF(Report2!D95="",0,Report2!D95)</f>
        <v>0</v>
      </c>
      <c r="B233" s="6" t="str">
        <f>IF(Report2!E95="","#N/A",Report2!E95)</f>
        <v>#N/A</v>
      </c>
      <c r="C233" s="6" t="str">
        <f>IF(Report2!F95="","#N/A",Report2!F95)</f>
        <v>#N/A</v>
      </c>
      <c r="D233" s="6" t="str">
        <f>IF(Report2!G95="","#N/A",Report2!G95)</f>
        <v>#N/A</v>
      </c>
      <c r="E233" s="8">
        <f>IF(Report2!H95="",DATE(1900,1,1),Report2!H95)</f>
        <v>1</v>
      </c>
      <c r="F233" s="6">
        <f>IF(Report2!I95="",0,Report2!I95)</f>
        <v>0</v>
      </c>
      <c r="G233" s="8">
        <f t="shared" si="7"/>
        <v>1</v>
      </c>
      <c r="H233" s="8">
        <f t="shared" si="7"/>
        <v>1</v>
      </c>
      <c r="I233" s="6">
        <v>0</v>
      </c>
      <c r="J233" s="8">
        <f t="shared" si="9"/>
        <v>1</v>
      </c>
      <c r="K233" s="8">
        <f t="shared" si="9"/>
        <v>1</v>
      </c>
      <c r="L233" s="6">
        <v>0</v>
      </c>
      <c r="M233" s="6" t="str">
        <f>IF(Report2!J95="","#N/A",Report2!J95)</f>
        <v>#N/A</v>
      </c>
    </row>
    <row r="234" spans="1:13" s="6" customFormat="1">
      <c r="A234" s="6">
        <f>IF(Report2!D96="",0,Report2!D96)</f>
        <v>0</v>
      </c>
      <c r="B234" s="6" t="str">
        <f>IF(Report2!E96="","#N/A",Report2!E96)</f>
        <v>#N/A</v>
      </c>
      <c r="C234" s="6" t="str">
        <f>IF(Report2!F96="","#N/A",Report2!F96)</f>
        <v>#N/A</v>
      </c>
      <c r="D234" s="6" t="str">
        <f>IF(Report2!G96="","#N/A",Report2!G96)</f>
        <v>#N/A</v>
      </c>
      <c r="E234" s="8">
        <f>IF(Report2!H96="",DATE(1900,1,1),Report2!H96)</f>
        <v>1</v>
      </c>
      <c r="F234" s="6">
        <f>IF(Report2!I96="",0,Report2!I96)</f>
        <v>0</v>
      </c>
      <c r="G234" s="8">
        <f t="shared" si="7"/>
        <v>1</v>
      </c>
      <c r="H234" s="8">
        <f t="shared" si="7"/>
        <v>1</v>
      </c>
      <c r="I234" s="6">
        <v>0</v>
      </c>
      <c r="J234" s="8">
        <f t="shared" si="9"/>
        <v>1</v>
      </c>
      <c r="K234" s="8">
        <f t="shared" si="9"/>
        <v>1</v>
      </c>
      <c r="L234" s="6">
        <v>0</v>
      </c>
      <c r="M234" s="6" t="str">
        <f>IF(Report2!J96="","#N/A",Report2!J96)</f>
        <v>#N/A</v>
      </c>
    </row>
    <row r="235" spans="1:13" s="6" customFormat="1">
      <c r="A235" s="6">
        <f>IF(Report2!D97="",0,Report2!D97)</f>
        <v>0</v>
      </c>
      <c r="B235" s="6" t="str">
        <f>IF(Report2!E97="","#N/A",Report2!E97)</f>
        <v>#N/A</v>
      </c>
      <c r="C235" s="6" t="str">
        <f>IF(Report2!F97="","#N/A",Report2!F97)</f>
        <v>#N/A</v>
      </c>
      <c r="D235" s="6" t="str">
        <f>IF(Report2!G97="","#N/A",Report2!G97)</f>
        <v>#N/A</v>
      </c>
      <c r="E235" s="8">
        <f>IF(Report2!H97="",DATE(1900,1,1),Report2!H97)</f>
        <v>1</v>
      </c>
      <c r="F235" s="6">
        <f>IF(Report2!I97="",0,Report2!I97)</f>
        <v>0</v>
      </c>
      <c r="G235" s="8">
        <f t="shared" si="7"/>
        <v>1</v>
      </c>
      <c r="H235" s="8">
        <f t="shared" si="7"/>
        <v>1</v>
      </c>
      <c r="I235" s="6">
        <v>0</v>
      </c>
      <c r="J235" s="8">
        <f t="shared" si="9"/>
        <v>1</v>
      </c>
      <c r="K235" s="8">
        <f t="shared" si="9"/>
        <v>1</v>
      </c>
      <c r="L235" s="6">
        <v>0</v>
      </c>
      <c r="M235" s="6" t="str">
        <f>IF(Report2!J97="","#N/A",Report2!J97)</f>
        <v>#N/A</v>
      </c>
    </row>
    <row r="236" spans="1:13" s="6" customFormat="1">
      <c r="A236" s="6">
        <f>IF(Report2!D98="",0,Report2!D98)</f>
        <v>0</v>
      </c>
      <c r="B236" s="6" t="str">
        <f>IF(Report2!E98="","#N/A",Report2!E98)</f>
        <v>#N/A</v>
      </c>
      <c r="C236" s="6" t="str">
        <f>IF(Report2!F98="","#N/A",Report2!F98)</f>
        <v>#N/A</v>
      </c>
      <c r="D236" s="6" t="str">
        <f>IF(Report2!G98="","#N/A",Report2!G98)</f>
        <v>#N/A</v>
      </c>
      <c r="E236" s="8">
        <f>IF(Report2!H98="",DATE(1900,1,1),Report2!H98)</f>
        <v>1</v>
      </c>
      <c r="F236" s="6">
        <f>IF(Report2!I98="",0,Report2!I98)</f>
        <v>0</v>
      </c>
      <c r="G236" s="8">
        <f t="shared" si="7"/>
        <v>1</v>
      </c>
      <c r="H236" s="8">
        <f t="shared" si="7"/>
        <v>1</v>
      </c>
      <c r="I236" s="6">
        <v>0</v>
      </c>
      <c r="J236" s="8">
        <f t="shared" si="9"/>
        <v>1</v>
      </c>
      <c r="K236" s="8">
        <f t="shared" si="9"/>
        <v>1</v>
      </c>
      <c r="L236" s="6">
        <v>0</v>
      </c>
      <c r="M236" s="6" t="str">
        <f>IF(Report2!J98="","#N/A",Report2!J98)</f>
        <v>#N/A</v>
      </c>
    </row>
    <row r="237" spans="1:13" s="6" customFormat="1">
      <c r="A237" s="6">
        <f>IF(Report2!D99="",0,Report2!D99)</f>
        <v>0</v>
      </c>
      <c r="B237" s="6" t="str">
        <f>IF(Report2!E99="","#N/A",Report2!E99)</f>
        <v>#N/A</v>
      </c>
      <c r="C237" s="6" t="str">
        <f>IF(Report2!F99="","#N/A",Report2!F99)</f>
        <v>#N/A</v>
      </c>
      <c r="D237" s="6" t="str">
        <f>IF(Report2!G99="","#N/A",Report2!G99)</f>
        <v>#N/A</v>
      </c>
      <c r="E237" s="8">
        <f>IF(Report2!H99="",DATE(1900,1,1),Report2!H99)</f>
        <v>1</v>
      </c>
      <c r="F237" s="6">
        <f>IF(Report2!I99="",0,Report2!I99)</f>
        <v>0</v>
      </c>
      <c r="G237" s="8">
        <f t="shared" si="7"/>
        <v>1</v>
      </c>
      <c r="H237" s="8">
        <f t="shared" si="7"/>
        <v>1</v>
      </c>
      <c r="I237" s="6">
        <v>0</v>
      </c>
      <c r="J237" s="8">
        <f t="shared" si="9"/>
        <v>1</v>
      </c>
      <c r="K237" s="8">
        <f t="shared" si="9"/>
        <v>1</v>
      </c>
      <c r="L237" s="6">
        <v>0</v>
      </c>
      <c r="M237" s="6" t="str">
        <f>IF(Report2!J99="","#N/A",Report2!J99)</f>
        <v>#N/A</v>
      </c>
    </row>
    <row r="238" spans="1:13" s="6" customFormat="1">
      <c r="A238" s="6">
        <f>IF(Report2!D100="",0,Report2!D100)</f>
        <v>0</v>
      </c>
      <c r="B238" s="6" t="str">
        <f>IF(Report2!E100="","#N/A",Report2!E100)</f>
        <v>#N/A</v>
      </c>
      <c r="C238" s="6" t="str">
        <f>IF(Report2!F100="","#N/A",Report2!F100)</f>
        <v>#N/A</v>
      </c>
      <c r="D238" s="6" t="str">
        <f>IF(Report2!G100="","#N/A",Report2!G100)</f>
        <v>#N/A</v>
      </c>
      <c r="E238" s="8">
        <f>IF(Report2!H100="",DATE(1900,1,1),Report2!H100)</f>
        <v>1</v>
      </c>
      <c r="F238" s="6">
        <f>IF(Report2!I100="",0,Report2!I100)</f>
        <v>0</v>
      </c>
      <c r="G238" s="8">
        <f t="shared" si="7"/>
        <v>1</v>
      </c>
      <c r="H238" s="8">
        <f t="shared" si="7"/>
        <v>1</v>
      </c>
      <c r="I238" s="6">
        <v>0</v>
      </c>
      <c r="J238" s="8">
        <f t="shared" si="9"/>
        <v>1</v>
      </c>
      <c r="K238" s="8">
        <f t="shared" si="9"/>
        <v>1</v>
      </c>
      <c r="L238" s="6">
        <v>0</v>
      </c>
      <c r="M238" s="6" t="str">
        <f>IF(Report2!J100="","#N/A",Report2!J100)</f>
        <v>#N/A</v>
      </c>
    </row>
    <row r="239" spans="1:13" s="6" customFormat="1">
      <c r="A239" s="6">
        <f>IF(Report2!D101="",0,Report2!D101)</f>
        <v>0</v>
      </c>
      <c r="B239" s="6" t="str">
        <f>IF(Report2!E101="","#N/A",Report2!E101)</f>
        <v>#N/A</v>
      </c>
      <c r="C239" s="6" t="str">
        <f>IF(Report2!F101="","#N/A",Report2!F101)</f>
        <v>#N/A</v>
      </c>
      <c r="D239" s="6" t="str">
        <f>IF(Report2!G101="","#N/A",Report2!G101)</f>
        <v>#N/A</v>
      </c>
      <c r="E239" s="8">
        <f>IF(Report2!H101="",DATE(1900,1,1),Report2!H101)</f>
        <v>1</v>
      </c>
      <c r="F239" s="6">
        <f>IF(Report2!I101="",0,Report2!I101)</f>
        <v>0</v>
      </c>
      <c r="G239" s="8">
        <f t="shared" si="7"/>
        <v>1</v>
      </c>
      <c r="H239" s="8">
        <f t="shared" si="7"/>
        <v>1</v>
      </c>
      <c r="I239" s="6">
        <v>0</v>
      </c>
      <c r="J239" s="8">
        <f t="shared" si="9"/>
        <v>1</v>
      </c>
      <c r="K239" s="8">
        <f t="shared" si="9"/>
        <v>1</v>
      </c>
      <c r="L239" s="6">
        <v>0</v>
      </c>
      <c r="M239" s="6" t="str">
        <f>IF(Report2!J101="","#N/A",Report2!J101)</f>
        <v>#N/A</v>
      </c>
    </row>
    <row r="240" spans="1:13" s="6" customFormat="1">
      <c r="A240" s="6">
        <f>IF(Report2!D102="",0,Report2!D102)</f>
        <v>0</v>
      </c>
      <c r="B240" s="6" t="str">
        <f>IF(Report2!E102="","#N/A",Report2!E102)</f>
        <v>#N/A</v>
      </c>
      <c r="C240" s="6" t="str">
        <f>IF(Report2!F102="","#N/A",Report2!F102)</f>
        <v>#N/A</v>
      </c>
      <c r="D240" s="6" t="str">
        <f>IF(Report2!G102="","#N/A",Report2!G102)</f>
        <v>#N/A</v>
      </c>
      <c r="E240" s="8">
        <f>IF(Report2!H102="",DATE(1900,1,1),Report2!H102)</f>
        <v>1</v>
      </c>
      <c r="F240" s="6">
        <f>IF(Report2!I102="",0,Report2!I102)</f>
        <v>0</v>
      </c>
      <c r="G240" s="8">
        <f t="shared" si="7"/>
        <v>1</v>
      </c>
      <c r="H240" s="8">
        <f t="shared" si="7"/>
        <v>1</v>
      </c>
      <c r="I240" s="6">
        <v>0</v>
      </c>
      <c r="J240" s="8">
        <f t="shared" si="9"/>
        <v>1</v>
      </c>
      <c r="K240" s="8">
        <f t="shared" si="9"/>
        <v>1</v>
      </c>
      <c r="L240" s="6">
        <v>0</v>
      </c>
      <c r="M240" s="6" t="str">
        <f>IF(Report2!J102="","#N/A",Report2!J102)</f>
        <v>#N/A</v>
      </c>
    </row>
    <row r="241" spans="1:13" s="6" customFormat="1">
      <c r="A241" s="6">
        <f>IF(Report2!D103="",0,Report2!D103)</f>
        <v>0</v>
      </c>
      <c r="B241" s="6" t="str">
        <f>IF(Report2!E103="","#N/A",Report2!E103)</f>
        <v>#N/A</v>
      </c>
      <c r="C241" s="6" t="str">
        <f>IF(Report2!F103="","#N/A",Report2!F103)</f>
        <v>#N/A</v>
      </c>
      <c r="D241" s="6" t="str">
        <f>IF(Report2!G103="","#N/A",Report2!G103)</f>
        <v>#N/A</v>
      </c>
      <c r="E241" s="8">
        <f>IF(Report2!H103="",DATE(1900,1,1),Report2!H103)</f>
        <v>1</v>
      </c>
      <c r="F241" s="6">
        <f>IF(Report2!I103="",0,Report2!I103)</f>
        <v>0</v>
      </c>
      <c r="G241" s="8">
        <f t="shared" si="7"/>
        <v>1</v>
      </c>
      <c r="H241" s="8">
        <f t="shared" si="7"/>
        <v>1</v>
      </c>
      <c r="I241" s="6">
        <v>0</v>
      </c>
      <c r="J241" s="8">
        <f t="shared" si="9"/>
        <v>1</v>
      </c>
      <c r="K241" s="8">
        <f t="shared" si="9"/>
        <v>1</v>
      </c>
      <c r="L241" s="6">
        <v>0</v>
      </c>
      <c r="M241" s="6" t="str">
        <f>IF(Report2!J103="","#N/A",Report2!J103)</f>
        <v>#N/A</v>
      </c>
    </row>
    <row r="242" spans="1:13" s="6" customFormat="1">
      <c r="A242" s="6">
        <f>IF(Report2!D104="",0,Report2!D104)</f>
        <v>0</v>
      </c>
      <c r="B242" s="6" t="str">
        <f>IF(Report2!E104="","#N/A",Report2!E104)</f>
        <v>#N/A</v>
      </c>
      <c r="C242" s="6" t="str">
        <f>IF(Report2!F104="","#N/A",Report2!F104)</f>
        <v>#N/A</v>
      </c>
      <c r="D242" s="6" t="str">
        <f>IF(Report2!G104="","#N/A",Report2!G104)</f>
        <v>#N/A</v>
      </c>
      <c r="E242" s="8">
        <f>IF(Report2!H104="",DATE(1900,1,1),Report2!H104)</f>
        <v>1</v>
      </c>
      <c r="F242" s="6">
        <f>IF(Report2!I104="",0,Report2!I104)</f>
        <v>0</v>
      </c>
      <c r="G242" s="8">
        <f t="shared" si="7"/>
        <v>1</v>
      </c>
      <c r="H242" s="8">
        <f t="shared" si="7"/>
        <v>1</v>
      </c>
      <c r="I242" s="6">
        <v>0</v>
      </c>
      <c r="J242" s="8">
        <f t="shared" si="9"/>
        <v>1</v>
      </c>
      <c r="K242" s="8">
        <f t="shared" si="9"/>
        <v>1</v>
      </c>
      <c r="L242" s="6">
        <v>0</v>
      </c>
      <c r="M242" s="6" t="str">
        <f>IF(Report2!J104="","#N/A",Report2!J104)</f>
        <v>#N/A</v>
      </c>
    </row>
    <row r="243" spans="1:13" s="6" customFormat="1">
      <c r="A243" s="6">
        <f>IF(Report2!D105="",0,Report2!D105)</f>
        <v>0</v>
      </c>
      <c r="B243" s="6" t="str">
        <f>IF(Report2!E105="","#N/A",Report2!E105)</f>
        <v>#N/A</v>
      </c>
      <c r="C243" s="6" t="str">
        <f>IF(Report2!F105="","#N/A",Report2!F105)</f>
        <v>#N/A</v>
      </c>
      <c r="D243" s="6" t="str">
        <f>IF(Report2!G105="","#N/A",Report2!G105)</f>
        <v>#N/A</v>
      </c>
      <c r="E243" s="8">
        <f>IF(Report2!H105="",DATE(1900,1,1),Report2!H105)</f>
        <v>1</v>
      </c>
      <c r="F243" s="6">
        <f>IF(Report2!I105="",0,Report2!I105)</f>
        <v>0</v>
      </c>
      <c r="G243" s="8">
        <f t="shared" si="7"/>
        <v>1</v>
      </c>
      <c r="H243" s="8">
        <f t="shared" si="7"/>
        <v>1</v>
      </c>
      <c r="I243" s="6">
        <v>0</v>
      </c>
      <c r="J243" s="8">
        <f t="shared" si="9"/>
        <v>1</v>
      </c>
      <c r="K243" s="8">
        <f t="shared" si="9"/>
        <v>1</v>
      </c>
      <c r="L243" s="6">
        <v>0</v>
      </c>
      <c r="M243" s="6" t="str">
        <f>IF(Report2!J105="","#N/A",Report2!J105)</f>
        <v>#N/A</v>
      </c>
    </row>
    <row r="244" spans="1:13" s="6" customFormat="1">
      <c r="A244" s="6">
        <f>IF(Report2!D106="",0,Report2!D106)</f>
        <v>0</v>
      </c>
      <c r="B244" s="6" t="str">
        <f>IF(Report2!E106="","#N/A",Report2!E106)</f>
        <v>#N/A</v>
      </c>
      <c r="C244" s="6" t="str">
        <f>IF(Report2!F106="","#N/A",Report2!F106)</f>
        <v>#N/A</v>
      </c>
      <c r="D244" s="6" t="str">
        <f>IF(Report2!G106="","#N/A",Report2!G106)</f>
        <v>#N/A</v>
      </c>
      <c r="E244" s="8">
        <f>IF(Report2!H106="",DATE(1900,1,1),Report2!H106)</f>
        <v>1</v>
      </c>
      <c r="F244" s="6">
        <f>IF(Report2!I106="",0,Report2!I106)</f>
        <v>0</v>
      </c>
      <c r="G244" s="8">
        <f t="shared" si="7"/>
        <v>1</v>
      </c>
      <c r="H244" s="8">
        <f t="shared" si="7"/>
        <v>1</v>
      </c>
      <c r="I244" s="6">
        <v>0</v>
      </c>
      <c r="J244" s="8">
        <f t="shared" si="9"/>
        <v>1</v>
      </c>
      <c r="K244" s="8">
        <f t="shared" si="9"/>
        <v>1</v>
      </c>
      <c r="L244" s="6">
        <v>0</v>
      </c>
      <c r="M244" s="6" t="str">
        <f>IF(Report2!J106="","#N/A",Report2!J106)</f>
        <v>#N/A</v>
      </c>
    </row>
    <row r="245" spans="1:13" s="6" customFormat="1">
      <c r="A245" s="6">
        <f>IF(Report2!D107="",0,Report2!D107)</f>
        <v>0</v>
      </c>
      <c r="B245" s="6" t="str">
        <f>IF(Report2!E107="","#N/A",Report2!E107)</f>
        <v>#N/A</v>
      </c>
      <c r="C245" s="6" t="str">
        <f>IF(Report2!F107="","#N/A",Report2!F107)</f>
        <v>#N/A</v>
      </c>
      <c r="D245" s="6" t="str">
        <f>IF(Report2!G107="","#N/A",Report2!G107)</f>
        <v>#N/A</v>
      </c>
      <c r="E245" s="8">
        <f>IF(Report2!H107="",DATE(1900,1,1),Report2!H107)</f>
        <v>1</v>
      </c>
      <c r="F245" s="6">
        <f>IF(Report2!I107="",0,Report2!I107)</f>
        <v>0</v>
      </c>
      <c r="G245" s="8">
        <f t="shared" si="7"/>
        <v>1</v>
      </c>
      <c r="H245" s="8">
        <f t="shared" si="7"/>
        <v>1</v>
      </c>
      <c r="I245" s="6">
        <v>0</v>
      </c>
      <c r="J245" s="8">
        <f t="shared" si="9"/>
        <v>1</v>
      </c>
      <c r="K245" s="8">
        <f t="shared" si="9"/>
        <v>1</v>
      </c>
      <c r="L245" s="6">
        <v>0</v>
      </c>
      <c r="M245" s="6" t="str">
        <f>IF(Report2!J107="","#N/A",Report2!J107)</f>
        <v>#N/A</v>
      </c>
    </row>
    <row r="246" spans="1:13" s="6" customFormat="1">
      <c r="A246" s="6">
        <f>IF(Report2!D108="",0,Report2!D108)</f>
        <v>0</v>
      </c>
      <c r="B246" s="6" t="str">
        <f>IF(Report2!E108="","#N/A",Report2!E108)</f>
        <v>#N/A</v>
      </c>
      <c r="C246" s="6" t="str">
        <f>IF(Report2!F108="","#N/A",Report2!F108)</f>
        <v>#N/A</v>
      </c>
      <c r="D246" s="6" t="str">
        <f>IF(Report2!G108="","#N/A",Report2!G108)</f>
        <v>#N/A</v>
      </c>
      <c r="E246" s="8">
        <f>IF(Report2!H108="",DATE(1900,1,1),Report2!H108)</f>
        <v>1</v>
      </c>
      <c r="F246" s="6">
        <f>IF(Report2!I108="",0,Report2!I108)</f>
        <v>0</v>
      </c>
      <c r="G246" s="8">
        <f t="shared" si="7"/>
        <v>1</v>
      </c>
      <c r="H246" s="8">
        <f t="shared" si="7"/>
        <v>1</v>
      </c>
      <c r="I246" s="6">
        <v>0</v>
      </c>
      <c r="J246" s="8">
        <f t="shared" si="9"/>
        <v>1</v>
      </c>
      <c r="K246" s="8">
        <f t="shared" si="9"/>
        <v>1</v>
      </c>
      <c r="L246" s="6">
        <v>0</v>
      </c>
      <c r="M246" s="6" t="str">
        <f>IF(Report2!J108="","#N/A",Report2!J108)</f>
        <v>#N/A</v>
      </c>
    </row>
    <row r="247" spans="1:13" s="6" customFormat="1">
      <c r="A247" s="6">
        <f>IF(Report2!D109="",0,Report2!D109)</f>
        <v>0</v>
      </c>
      <c r="B247" s="6" t="str">
        <f>IF(Report2!E109="","#N/A",Report2!E109)</f>
        <v>#N/A</v>
      </c>
      <c r="C247" s="6" t="str">
        <f>IF(Report2!F109="","#N/A",Report2!F109)</f>
        <v>#N/A</v>
      </c>
      <c r="D247" s="6" t="str">
        <f>IF(Report2!G109="","#N/A",Report2!G109)</f>
        <v>#N/A</v>
      </c>
      <c r="E247" s="8">
        <f>IF(Report2!H109="",DATE(1900,1,1),Report2!H109)</f>
        <v>1</v>
      </c>
      <c r="F247" s="6">
        <f>IF(Report2!I109="",0,Report2!I109)</f>
        <v>0</v>
      </c>
      <c r="G247" s="8">
        <f t="shared" si="7"/>
        <v>1</v>
      </c>
      <c r="H247" s="8">
        <f t="shared" si="7"/>
        <v>1</v>
      </c>
      <c r="I247" s="6">
        <v>0</v>
      </c>
      <c r="J247" s="8">
        <f t="shared" si="9"/>
        <v>1</v>
      </c>
      <c r="K247" s="8">
        <f t="shared" si="9"/>
        <v>1</v>
      </c>
      <c r="L247" s="6">
        <v>0</v>
      </c>
      <c r="M247" s="6" t="str">
        <f>IF(Report2!J109="","#N/A",Report2!J109)</f>
        <v>#N/A</v>
      </c>
    </row>
    <row r="248" spans="1:13" s="6" customFormat="1">
      <c r="A248" s="6">
        <f>IF(Report2!D110="",0,Report2!D110)</f>
        <v>0</v>
      </c>
      <c r="B248" s="6" t="str">
        <f>IF(Report2!E110="","#N/A",Report2!E110)</f>
        <v>#N/A</v>
      </c>
      <c r="C248" s="6" t="str">
        <f>IF(Report2!F110="","#N/A",Report2!F110)</f>
        <v>#N/A</v>
      </c>
      <c r="D248" s="6" t="str">
        <f>IF(Report2!G110="","#N/A",Report2!G110)</f>
        <v>#N/A</v>
      </c>
      <c r="E248" s="8">
        <f>IF(Report2!H110="",DATE(1900,1,1),Report2!H110)</f>
        <v>1</v>
      </c>
      <c r="F248" s="6">
        <f>IF(Report2!I110="",0,Report2!I110)</f>
        <v>0</v>
      </c>
      <c r="G248" s="8">
        <f t="shared" si="7"/>
        <v>1</v>
      </c>
      <c r="H248" s="8">
        <f t="shared" si="7"/>
        <v>1</v>
      </c>
      <c r="I248" s="6">
        <v>0</v>
      </c>
      <c r="J248" s="8">
        <f t="shared" si="9"/>
        <v>1</v>
      </c>
      <c r="K248" s="8">
        <f t="shared" si="9"/>
        <v>1</v>
      </c>
      <c r="L248" s="6">
        <v>0</v>
      </c>
      <c r="M248" s="6" t="str">
        <f>IF(Report2!J110="","#N/A",Report2!J110)</f>
        <v>#N/A</v>
      </c>
    </row>
    <row r="249" spans="1:13" s="6" customFormat="1">
      <c r="A249" s="6">
        <f>IF(Report2!D111="",0,Report2!D111)</f>
        <v>0</v>
      </c>
      <c r="B249" s="6" t="str">
        <f>IF(Report2!E111="","#N/A",Report2!E111)</f>
        <v>#N/A</v>
      </c>
      <c r="C249" s="6" t="str">
        <f>IF(Report2!F111="","#N/A",Report2!F111)</f>
        <v>#N/A</v>
      </c>
      <c r="D249" s="6" t="str">
        <f>IF(Report2!G111="","#N/A",Report2!G111)</f>
        <v>#N/A</v>
      </c>
      <c r="E249" s="8">
        <f>IF(Report2!H111="",DATE(1900,1,1),Report2!H111)</f>
        <v>1</v>
      </c>
      <c r="F249" s="6">
        <f>IF(Report2!I111="",0,Report2!I111)</f>
        <v>0</v>
      </c>
      <c r="G249" s="8">
        <f t="shared" si="7"/>
        <v>1</v>
      </c>
      <c r="H249" s="8">
        <f t="shared" si="7"/>
        <v>1</v>
      </c>
      <c r="I249" s="6">
        <v>0</v>
      </c>
      <c r="J249" s="8">
        <f t="shared" si="9"/>
        <v>1</v>
      </c>
      <c r="K249" s="8">
        <f t="shared" si="9"/>
        <v>1</v>
      </c>
      <c r="L249" s="6">
        <v>0</v>
      </c>
      <c r="M249" s="6" t="str">
        <f>IF(Report2!J111="","#N/A",Report2!J111)</f>
        <v>#N/A</v>
      </c>
    </row>
    <row r="250" spans="1:13" s="6" customFormat="1">
      <c r="A250" s="6">
        <f>IF(Report2!D112="",0,Report2!D112)</f>
        <v>0</v>
      </c>
      <c r="B250" s="6" t="str">
        <f>IF(Report2!E112="","#N/A",Report2!E112)</f>
        <v>#N/A</v>
      </c>
      <c r="C250" s="6" t="str">
        <f>IF(Report2!F112="","#N/A",Report2!F112)</f>
        <v>#N/A</v>
      </c>
      <c r="D250" s="6" t="str">
        <f>IF(Report2!G112="","#N/A",Report2!G112)</f>
        <v>#N/A</v>
      </c>
      <c r="E250" s="8">
        <f>IF(Report2!H112="",DATE(1900,1,1),Report2!H112)</f>
        <v>1</v>
      </c>
      <c r="F250" s="6">
        <f>IF(Report2!I112="",0,Report2!I112)</f>
        <v>0</v>
      </c>
      <c r="G250" s="8">
        <f t="shared" si="7"/>
        <v>1</v>
      </c>
      <c r="H250" s="8">
        <f t="shared" si="7"/>
        <v>1</v>
      </c>
      <c r="I250" s="6">
        <v>0</v>
      </c>
      <c r="J250" s="8">
        <f t="shared" si="9"/>
        <v>1</v>
      </c>
      <c r="K250" s="8">
        <f t="shared" si="9"/>
        <v>1</v>
      </c>
      <c r="L250" s="6">
        <v>0</v>
      </c>
      <c r="M250" s="6" t="str">
        <f>IF(Report2!J112="","#N/A",Report2!J112)</f>
        <v>#N/A</v>
      </c>
    </row>
    <row r="251" spans="1:13" s="6" customFormat="1">
      <c r="A251" s="6">
        <f>IF(Report2!D113="",0,Report2!D113)</f>
        <v>0</v>
      </c>
      <c r="B251" s="6" t="str">
        <f>IF(Report2!E113="","#N/A",Report2!E113)</f>
        <v>#N/A</v>
      </c>
      <c r="C251" s="6" t="str">
        <f>IF(Report2!F113="","#N/A",Report2!F113)</f>
        <v>#N/A</v>
      </c>
      <c r="D251" s="6" t="str">
        <f>IF(Report2!G113="","#N/A",Report2!G113)</f>
        <v>#N/A</v>
      </c>
      <c r="E251" s="8">
        <f>IF(Report2!H113="",DATE(1900,1,1),Report2!H113)</f>
        <v>1</v>
      </c>
      <c r="F251" s="6">
        <f>IF(Report2!I113="",0,Report2!I113)</f>
        <v>0</v>
      </c>
      <c r="G251" s="8">
        <f t="shared" si="7"/>
        <v>1</v>
      </c>
      <c r="H251" s="8">
        <f t="shared" si="7"/>
        <v>1</v>
      </c>
      <c r="I251" s="6">
        <v>0</v>
      </c>
      <c r="J251" s="8">
        <f t="shared" si="9"/>
        <v>1</v>
      </c>
      <c r="K251" s="8">
        <f t="shared" si="9"/>
        <v>1</v>
      </c>
      <c r="L251" s="6">
        <v>0</v>
      </c>
      <c r="M251" s="6" t="str">
        <f>IF(Report2!J113="","#N/A",Report2!J113)</f>
        <v>#N/A</v>
      </c>
    </row>
    <row r="252" spans="1:13" s="6" customFormat="1">
      <c r="A252" s="6">
        <f>IF(Report2!D114="",0,Report2!D114)</f>
        <v>0</v>
      </c>
      <c r="B252" s="6" t="str">
        <f>IF(Report2!E114="","#N/A",Report2!E114)</f>
        <v>#N/A</v>
      </c>
      <c r="C252" s="6" t="str">
        <f>IF(Report2!F114="","#N/A",Report2!F114)</f>
        <v>#N/A</v>
      </c>
      <c r="D252" s="6" t="str">
        <f>IF(Report2!G114="","#N/A",Report2!G114)</f>
        <v>#N/A</v>
      </c>
      <c r="E252" s="8">
        <f>IF(Report2!H114="",DATE(1900,1,1),Report2!H114)</f>
        <v>1</v>
      </c>
      <c r="F252" s="6">
        <f>IF(Report2!I114="",0,Report2!I114)</f>
        <v>0</v>
      </c>
      <c r="G252" s="8">
        <f t="shared" si="7"/>
        <v>1</v>
      </c>
      <c r="H252" s="8">
        <f t="shared" si="7"/>
        <v>1</v>
      </c>
      <c r="I252" s="6">
        <v>0</v>
      </c>
      <c r="J252" s="8">
        <f t="shared" si="9"/>
        <v>1</v>
      </c>
      <c r="K252" s="8">
        <f t="shared" si="9"/>
        <v>1</v>
      </c>
      <c r="L252" s="6">
        <v>0</v>
      </c>
      <c r="M252" s="6" t="str">
        <f>IF(Report2!J114="","#N/A",Report2!J114)</f>
        <v>#N/A</v>
      </c>
    </row>
    <row r="253" spans="1:13" s="6" customFormat="1">
      <c r="A253" s="6">
        <f>IF(Report2!D115="",0,Report2!D115)</f>
        <v>0</v>
      </c>
      <c r="B253" s="6" t="str">
        <f>IF(Report2!E115="","#N/A",Report2!E115)</f>
        <v>#N/A</v>
      </c>
      <c r="C253" s="6" t="str">
        <f>IF(Report2!F115="","#N/A",Report2!F115)</f>
        <v>#N/A</v>
      </c>
      <c r="D253" s="6" t="str">
        <f>IF(Report2!G115="","#N/A",Report2!G115)</f>
        <v>#N/A</v>
      </c>
      <c r="E253" s="8">
        <f>IF(Report2!H115="",DATE(1900,1,1),Report2!H115)</f>
        <v>1</v>
      </c>
      <c r="F253" s="6">
        <f>IF(Report2!I115="",0,Report2!I115)</f>
        <v>0</v>
      </c>
      <c r="G253" s="8">
        <f t="shared" si="7"/>
        <v>1</v>
      </c>
      <c r="H253" s="8">
        <f t="shared" si="7"/>
        <v>1</v>
      </c>
      <c r="I253" s="6">
        <v>0</v>
      </c>
      <c r="J253" s="8">
        <f t="shared" si="9"/>
        <v>1</v>
      </c>
      <c r="K253" s="8">
        <f t="shared" si="9"/>
        <v>1</v>
      </c>
      <c r="L253" s="6">
        <v>0</v>
      </c>
      <c r="M253" s="6" t="str">
        <f>IF(Report2!J115="","#N/A",Report2!J115)</f>
        <v>#N/A</v>
      </c>
    </row>
    <row r="254" spans="1:13" s="6" customFormat="1">
      <c r="A254" s="6">
        <f>IF(Report2!D116="",0,Report2!D116)</f>
        <v>0</v>
      </c>
      <c r="B254" s="6" t="str">
        <f>IF(Report2!E116="","#N/A",Report2!E116)</f>
        <v>#N/A</v>
      </c>
      <c r="C254" s="6" t="str">
        <f>IF(Report2!F116="","#N/A",Report2!F116)</f>
        <v>#N/A</v>
      </c>
      <c r="D254" s="6" t="str">
        <f>IF(Report2!G116="","#N/A",Report2!G116)</f>
        <v>#N/A</v>
      </c>
      <c r="E254" s="8">
        <f>IF(Report2!H116="",DATE(1900,1,1),Report2!H116)</f>
        <v>1</v>
      </c>
      <c r="F254" s="6">
        <f>IF(Report2!I116="",0,Report2!I116)</f>
        <v>0</v>
      </c>
      <c r="G254" s="8">
        <f t="shared" si="7"/>
        <v>1</v>
      </c>
      <c r="H254" s="8">
        <f t="shared" si="7"/>
        <v>1</v>
      </c>
      <c r="I254" s="6">
        <v>0</v>
      </c>
      <c r="J254" s="8">
        <f t="shared" si="9"/>
        <v>1</v>
      </c>
      <c r="K254" s="8">
        <f t="shared" si="9"/>
        <v>1</v>
      </c>
      <c r="L254" s="6">
        <v>0</v>
      </c>
      <c r="M254" s="6" t="str">
        <f>IF(Report2!J116="","#N/A",Report2!J116)</f>
        <v>#N/A</v>
      </c>
    </row>
    <row r="255" spans="1:13" s="6" customFormat="1">
      <c r="A255" s="6">
        <f>IF(Report2!D117="",0,Report2!D117)</f>
        <v>0</v>
      </c>
      <c r="B255" s="6" t="str">
        <f>IF(Report2!E117="","#N/A",Report2!E117)</f>
        <v>#N/A</v>
      </c>
      <c r="C255" s="6" t="str">
        <f>IF(Report2!F117="","#N/A",Report2!F117)</f>
        <v>#N/A</v>
      </c>
      <c r="D255" s="6" t="str">
        <f>IF(Report2!G117="","#N/A",Report2!G117)</f>
        <v>#N/A</v>
      </c>
      <c r="E255" s="8">
        <f>IF(Report2!H117="",DATE(1900,1,1),Report2!H117)</f>
        <v>1</v>
      </c>
      <c r="F255" s="6">
        <f>IF(Report2!I117="",0,Report2!I117)</f>
        <v>0</v>
      </c>
      <c r="G255" s="8">
        <f t="shared" si="7"/>
        <v>1</v>
      </c>
      <c r="H255" s="8">
        <f t="shared" si="7"/>
        <v>1</v>
      </c>
      <c r="I255" s="6">
        <v>0</v>
      </c>
      <c r="J255" s="8">
        <f t="shared" si="9"/>
        <v>1</v>
      </c>
      <c r="K255" s="8">
        <f t="shared" si="9"/>
        <v>1</v>
      </c>
      <c r="L255" s="6">
        <v>0</v>
      </c>
      <c r="M255" s="6" t="str">
        <f>IF(Report2!J117="","#N/A",Report2!J117)</f>
        <v>#N/A</v>
      </c>
    </row>
    <row r="256" spans="1:13" s="6" customFormat="1">
      <c r="A256" s="6">
        <f>IF(Report2!D118="",0,Report2!D118)</f>
        <v>0</v>
      </c>
      <c r="B256" s="6" t="str">
        <f>IF(Report2!E118="","#N/A",Report2!E118)</f>
        <v>#N/A</v>
      </c>
      <c r="C256" s="6" t="str">
        <f>IF(Report2!F118="","#N/A",Report2!F118)</f>
        <v>#N/A</v>
      </c>
      <c r="D256" s="6" t="str">
        <f>IF(Report2!G118="","#N/A",Report2!G118)</f>
        <v>#N/A</v>
      </c>
      <c r="E256" s="8">
        <f>IF(Report2!H118="",DATE(1900,1,1),Report2!H118)</f>
        <v>1</v>
      </c>
      <c r="F256" s="6">
        <f>IF(Report2!I118="",0,Report2!I118)</f>
        <v>0</v>
      </c>
      <c r="G256" s="8">
        <f t="shared" si="7"/>
        <v>1</v>
      </c>
      <c r="H256" s="8">
        <f t="shared" si="7"/>
        <v>1</v>
      </c>
      <c r="I256" s="6">
        <v>0</v>
      </c>
      <c r="J256" s="8">
        <f t="shared" si="9"/>
        <v>1</v>
      </c>
      <c r="K256" s="8">
        <f t="shared" si="9"/>
        <v>1</v>
      </c>
      <c r="L256" s="6">
        <v>0</v>
      </c>
      <c r="M256" s="6" t="str">
        <f>IF(Report2!J118="","#N/A",Report2!J118)</f>
        <v>#N/A</v>
      </c>
    </row>
    <row r="257" spans="1:13" s="6" customFormat="1">
      <c r="A257" s="6">
        <f>IF(Report2!D119="",0,Report2!D119)</f>
        <v>0</v>
      </c>
      <c r="B257" s="6" t="str">
        <f>IF(Report2!E119="","#N/A",Report2!E119)</f>
        <v>#N/A</v>
      </c>
      <c r="C257" s="6" t="str">
        <f>IF(Report2!F119="","#N/A",Report2!F119)</f>
        <v>#N/A</v>
      </c>
      <c r="D257" s="6" t="str">
        <f>IF(Report2!G119="","#N/A",Report2!G119)</f>
        <v>#N/A</v>
      </c>
      <c r="E257" s="8">
        <f>IF(Report2!H119="",DATE(1900,1,1),Report2!H119)</f>
        <v>1</v>
      </c>
      <c r="F257" s="6">
        <f>IF(Report2!I119="",0,Report2!I119)</f>
        <v>0</v>
      </c>
      <c r="G257" s="8">
        <f t="shared" si="7"/>
        <v>1</v>
      </c>
      <c r="H257" s="8">
        <f t="shared" si="7"/>
        <v>1</v>
      </c>
      <c r="I257" s="6">
        <v>0</v>
      </c>
      <c r="J257" s="8">
        <f t="shared" si="9"/>
        <v>1</v>
      </c>
      <c r="K257" s="8">
        <f t="shared" si="9"/>
        <v>1</v>
      </c>
      <c r="L257" s="6">
        <v>0</v>
      </c>
      <c r="M257" s="6" t="str">
        <f>IF(Report2!J119="","#N/A",Report2!J119)</f>
        <v>#N/A</v>
      </c>
    </row>
    <row r="258" spans="1:13" s="6" customFormat="1">
      <c r="A258" s="6">
        <f>IF(Report2!D120="",0,Report2!D120)</f>
        <v>0</v>
      </c>
      <c r="B258" s="6" t="str">
        <f>IF(Report2!E120="","#N/A",Report2!E120)</f>
        <v>#N/A</v>
      </c>
      <c r="C258" s="6" t="str">
        <f>IF(Report2!F120="","#N/A",Report2!F120)</f>
        <v>#N/A</v>
      </c>
      <c r="D258" s="6" t="str">
        <f>IF(Report2!G120="","#N/A",Report2!G120)</f>
        <v>#N/A</v>
      </c>
      <c r="E258" s="8">
        <f>IF(Report2!H120="",DATE(1900,1,1),Report2!H120)</f>
        <v>1</v>
      </c>
      <c r="F258" s="6">
        <f>IF(Report2!I120="",0,Report2!I120)</f>
        <v>0</v>
      </c>
      <c r="G258" s="8">
        <f t="shared" ref="G258:H300" si="10">DATE(1900,1,1)</f>
        <v>1</v>
      </c>
      <c r="H258" s="8">
        <f t="shared" si="10"/>
        <v>1</v>
      </c>
      <c r="I258" s="6">
        <v>0</v>
      </c>
      <c r="J258" s="8">
        <f t="shared" ref="J258:K300" si="11">DATE(1900,1,1)</f>
        <v>1</v>
      </c>
      <c r="K258" s="8">
        <f t="shared" si="11"/>
        <v>1</v>
      </c>
      <c r="L258" s="6">
        <v>0</v>
      </c>
      <c r="M258" s="6" t="str">
        <f>IF(Report2!J120="","#N/A",Report2!J120)</f>
        <v>#N/A</v>
      </c>
    </row>
    <row r="259" spans="1:13" s="6" customFormat="1">
      <c r="A259" s="6">
        <f>IF(Report2!D121="",0,Report2!D121)</f>
        <v>0</v>
      </c>
      <c r="B259" s="6" t="str">
        <f>IF(Report2!E121="","#N/A",Report2!E121)</f>
        <v>#N/A</v>
      </c>
      <c r="C259" s="6" t="str">
        <f>IF(Report2!F121="","#N/A",Report2!F121)</f>
        <v>#N/A</v>
      </c>
      <c r="D259" s="6" t="str">
        <f>IF(Report2!G121="","#N/A",Report2!G121)</f>
        <v>#N/A</v>
      </c>
      <c r="E259" s="8">
        <f>IF(Report2!H121="",DATE(1900,1,1),Report2!H121)</f>
        <v>1</v>
      </c>
      <c r="F259" s="6">
        <f>IF(Report2!I121="",0,Report2!I121)</f>
        <v>0</v>
      </c>
      <c r="G259" s="8">
        <f t="shared" si="10"/>
        <v>1</v>
      </c>
      <c r="H259" s="8">
        <f t="shared" si="10"/>
        <v>1</v>
      </c>
      <c r="I259" s="6">
        <v>0</v>
      </c>
      <c r="J259" s="8">
        <f t="shared" si="11"/>
        <v>1</v>
      </c>
      <c r="K259" s="8">
        <f t="shared" si="11"/>
        <v>1</v>
      </c>
      <c r="L259" s="6">
        <v>0</v>
      </c>
      <c r="M259" s="6" t="str">
        <f>IF(Report2!J121="","#N/A",Report2!J121)</f>
        <v>#N/A</v>
      </c>
    </row>
    <row r="260" spans="1:13" s="6" customFormat="1">
      <c r="A260" s="6">
        <f>IF(Report2!D122="",0,Report2!D122)</f>
        <v>0</v>
      </c>
      <c r="B260" s="6" t="str">
        <f>IF(Report2!E122="","#N/A",Report2!E122)</f>
        <v>#N/A</v>
      </c>
      <c r="C260" s="6" t="str">
        <f>IF(Report2!F122="","#N/A",Report2!F122)</f>
        <v>#N/A</v>
      </c>
      <c r="D260" s="6" t="str">
        <f>IF(Report2!G122="","#N/A",Report2!G122)</f>
        <v>#N/A</v>
      </c>
      <c r="E260" s="8">
        <f>IF(Report2!H122="",DATE(1900,1,1),Report2!H122)</f>
        <v>1</v>
      </c>
      <c r="F260" s="6">
        <f>IF(Report2!I122="",0,Report2!I122)</f>
        <v>0</v>
      </c>
      <c r="G260" s="8">
        <f t="shared" si="10"/>
        <v>1</v>
      </c>
      <c r="H260" s="8">
        <f t="shared" si="10"/>
        <v>1</v>
      </c>
      <c r="I260" s="6">
        <v>0</v>
      </c>
      <c r="J260" s="8">
        <f t="shared" si="11"/>
        <v>1</v>
      </c>
      <c r="K260" s="8">
        <f t="shared" si="11"/>
        <v>1</v>
      </c>
      <c r="L260" s="6">
        <v>0</v>
      </c>
      <c r="M260" s="6" t="str">
        <f>IF(Report2!J122="","#N/A",Report2!J122)</f>
        <v>#N/A</v>
      </c>
    </row>
    <row r="261" spans="1:13" s="6" customFormat="1">
      <c r="A261" s="6">
        <f>IF(Report2!D123="",0,Report2!D123)</f>
        <v>0</v>
      </c>
      <c r="B261" s="6" t="str">
        <f>IF(Report2!E123="","#N/A",Report2!E123)</f>
        <v>#N/A</v>
      </c>
      <c r="C261" s="6" t="str">
        <f>IF(Report2!F123="","#N/A",Report2!F123)</f>
        <v>#N/A</v>
      </c>
      <c r="D261" s="6" t="str">
        <f>IF(Report2!G123="","#N/A",Report2!G123)</f>
        <v>#N/A</v>
      </c>
      <c r="E261" s="8">
        <f>IF(Report2!H123="",DATE(1900,1,1),Report2!H123)</f>
        <v>1</v>
      </c>
      <c r="F261" s="6">
        <f>IF(Report2!I123="",0,Report2!I123)</f>
        <v>0</v>
      </c>
      <c r="G261" s="8">
        <f t="shared" si="10"/>
        <v>1</v>
      </c>
      <c r="H261" s="8">
        <f t="shared" si="10"/>
        <v>1</v>
      </c>
      <c r="I261" s="6">
        <v>0</v>
      </c>
      <c r="J261" s="8">
        <f t="shared" si="11"/>
        <v>1</v>
      </c>
      <c r="K261" s="8">
        <f t="shared" si="11"/>
        <v>1</v>
      </c>
      <c r="L261" s="6">
        <v>0</v>
      </c>
      <c r="M261" s="6" t="str">
        <f>IF(Report2!J123="","#N/A",Report2!J123)</f>
        <v>#N/A</v>
      </c>
    </row>
    <row r="262" spans="1:13" s="6" customFormat="1">
      <c r="A262" s="6">
        <f>IF(Report2!D124="",0,Report2!D124)</f>
        <v>0</v>
      </c>
      <c r="B262" s="6" t="str">
        <f>IF(Report2!E124="","#N/A",Report2!E124)</f>
        <v>#N/A</v>
      </c>
      <c r="C262" s="6" t="str">
        <f>IF(Report2!F124="","#N/A",Report2!F124)</f>
        <v>#N/A</v>
      </c>
      <c r="D262" s="6" t="str">
        <f>IF(Report2!G124="","#N/A",Report2!G124)</f>
        <v>#N/A</v>
      </c>
      <c r="E262" s="8">
        <f>IF(Report2!H124="",DATE(1900,1,1),Report2!H124)</f>
        <v>1</v>
      </c>
      <c r="F262" s="6">
        <f>IF(Report2!I124="",0,Report2!I124)</f>
        <v>0</v>
      </c>
      <c r="G262" s="8">
        <f t="shared" si="10"/>
        <v>1</v>
      </c>
      <c r="H262" s="8">
        <f t="shared" si="10"/>
        <v>1</v>
      </c>
      <c r="I262" s="6">
        <v>0</v>
      </c>
      <c r="J262" s="8">
        <f t="shared" si="11"/>
        <v>1</v>
      </c>
      <c r="K262" s="8">
        <f t="shared" si="11"/>
        <v>1</v>
      </c>
      <c r="L262" s="6">
        <v>0</v>
      </c>
      <c r="M262" s="6" t="str">
        <f>IF(Report2!J124="","#N/A",Report2!J124)</f>
        <v>#N/A</v>
      </c>
    </row>
    <row r="263" spans="1:13" s="6" customFormat="1">
      <c r="A263" s="6">
        <f>IF(Report2!D125="",0,Report2!D125)</f>
        <v>0</v>
      </c>
      <c r="B263" s="6" t="str">
        <f>IF(Report2!E125="","#N/A",Report2!E125)</f>
        <v>#N/A</v>
      </c>
      <c r="C263" s="6" t="str">
        <f>IF(Report2!F125="","#N/A",Report2!F125)</f>
        <v>#N/A</v>
      </c>
      <c r="D263" s="6" t="str">
        <f>IF(Report2!G125="","#N/A",Report2!G125)</f>
        <v>#N/A</v>
      </c>
      <c r="E263" s="8">
        <f>IF(Report2!H125="",DATE(1900,1,1),Report2!H125)</f>
        <v>1</v>
      </c>
      <c r="F263" s="6">
        <f>IF(Report2!I125="",0,Report2!I125)</f>
        <v>0</v>
      </c>
      <c r="G263" s="8">
        <f t="shared" si="10"/>
        <v>1</v>
      </c>
      <c r="H263" s="8">
        <f t="shared" si="10"/>
        <v>1</v>
      </c>
      <c r="I263" s="6">
        <v>0</v>
      </c>
      <c r="J263" s="8">
        <f t="shared" si="11"/>
        <v>1</v>
      </c>
      <c r="K263" s="8">
        <f t="shared" si="11"/>
        <v>1</v>
      </c>
      <c r="L263" s="6">
        <v>0</v>
      </c>
      <c r="M263" s="6" t="str">
        <f>IF(Report2!J125="","#N/A",Report2!J125)</f>
        <v>#N/A</v>
      </c>
    </row>
    <row r="264" spans="1:13" s="6" customFormat="1">
      <c r="A264" s="6">
        <f>IF(Report2!D126="",0,Report2!D126)</f>
        <v>0</v>
      </c>
      <c r="B264" s="6" t="str">
        <f>IF(Report2!E126="","#N/A",Report2!E126)</f>
        <v>#N/A</v>
      </c>
      <c r="C264" s="6" t="str">
        <f>IF(Report2!F126="","#N/A",Report2!F126)</f>
        <v>#N/A</v>
      </c>
      <c r="D264" s="6" t="str">
        <f>IF(Report2!G126="","#N/A",Report2!G126)</f>
        <v>#N/A</v>
      </c>
      <c r="E264" s="8">
        <f>IF(Report2!H126="",DATE(1900,1,1),Report2!H126)</f>
        <v>1</v>
      </c>
      <c r="F264" s="6">
        <f>IF(Report2!I126="",0,Report2!I126)</f>
        <v>0</v>
      </c>
      <c r="G264" s="8">
        <f t="shared" si="10"/>
        <v>1</v>
      </c>
      <c r="H264" s="8">
        <f t="shared" si="10"/>
        <v>1</v>
      </c>
      <c r="I264" s="6">
        <v>0</v>
      </c>
      <c r="J264" s="8">
        <f t="shared" si="11"/>
        <v>1</v>
      </c>
      <c r="K264" s="8">
        <f t="shared" si="11"/>
        <v>1</v>
      </c>
      <c r="L264" s="6">
        <v>0</v>
      </c>
      <c r="M264" s="6" t="str">
        <f>IF(Report2!J126="","#N/A",Report2!J126)</f>
        <v>#N/A</v>
      </c>
    </row>
    <row r="265" spans="1:13" s="6" customFormat="1">
      <c r="A265" s="6">
        <f>IF(Report2!D127="",0,Report2!D127)</f>
        <v>0</v>
      </c>
      <c r="B265" s="6" t="str">
        <f>IF(Report2!E127="","#N/A",Report2!E127)</f>
        <v>#N/A</v>
      </c>
      <c r="C265" s="6" t="str">
        <f>IF(Report2!F127="","#N/A",Report2!F127)</f>
        <v>#N/A</v>
      </c>
      <c r="D265" s="6" t="str">
        <f>IF(Report2!G127="","#N/A",Report2!G127)</f>
        <v>#N/A</v>
      </c>
      <c r="E265" s="8">
        <f>IF(Report2!H127="",DATE(1900,1,1),Report2!H127)</f>
        <v>1</v>
      </c>
      <c r="F265" s="6">
        <f>IF(Report2!I127="",0,Report2!I127)</f>
        <v>0</v>
      </c>
      <c r="G265" s="8">
        <f t="shared" si="10"/>
        <v>1</v>
      </c>
      <c r="H265" s="8">
        <f t="shared" si="10"/>
        <v>1</v>
      </c>
      <c r="I265" s="6">
        <v>0</v>
      </c>
      <c r="J265" s="8">
        <f t="shared" si="11"/>
        <v>1</v>
      </c>
      <c r="K265" s="8">
        <f t="shared" si="11"/>
        <v>1</v>
      </c>
      <c r="L265" s="6">
        <v>0</v>
      </c>
      <c r="M265" s="6" t="str">
        <f>IF(Report2!J127="","#N/A",Report2!J127)</f>
        <v>#N/A</v>
      </c>
    </row>
    <row r="266" spans="1:13" s="6" customFormat="1">
      <c r="A266" s="6">
        <f>IF(Report2!D128="",0,Report2!D128)</f>
        <v>0</v>
      </c>
      <c r="B266" s="6" t="str">
        <f>IF(Report2!E128="","#N/A",Report2!E128)</f>
        <v>#N/A</v>
      </c>
      <c r="C266" s="6" t="str">
        <f>IF(Report2!F128="","#N/A",Report2!F128)</f>
        <v>#N/A</v>
      </c>
      <c r="D266" s="6" t="str">
        <f>IF(Report2!G128="","#N/A",Report2!G128)</f>
        <v>#N/A</v>
      </c>
      <c r="E266" s="8">
        <f>IF(Report2!H128="",DATE(1900,1,1),Report2!H128)</f>
        <v>1</v>
      </c>
      <c r="F266" s="6">
        <f>IF(Report2!I128="",0,Report2!I128)</f>
        <v>0</v>
      </c>
      <c r="G266" s="8">
        <f t="shared" si="10"/>
        <v>1</v>
      </c>
      <c r="H266" s="8">
        <f t="shared" si="10"/>
        <v>1</v>
      </c>
      <c r="I266" s="6">
        <v>0</v>
      </c>
      <c r="J266" s="8">
        <f t="shared" si="11"/>
        <v>1</v>
      </c>
      <c r="K266" s="8">
        <f t="shared" si="11"/>
        <v>1</v>
      </c>
      <c r="L266" s="6">
        <v>0</v>
      </c>
      <c r="M266" s="6" t="str">
        <f>IF(Report2!J128="","#N/A",Report2!J128)</f>
        <v>#N/A</v>
      </c>
    </row>
    <row r="267" spans="1:13" s="6" customFormat="1">
      <c r="A267" s="6">
        <f>IF(Report2!D129="",0,Report2!D129)</f>
        <v>0</v>
      </c>
      <c r="B267" s="6" t="str">
        <f>IF(Report2!E129="","#N/A",Report2!E129)</f>
        <v>#N/A</v>
      </c>
      <c r="C267" s="6" t="str">
        <f>IF(Report2!F129="","#N/A",Report2!F129)</f>
        <v>#N/A</v>
      </c>
      <c r="D267" s="6" t="str">
        <f>IF(Report2!G129="","#N/A",Report2!G129)</f>
        <v>#N/A</v>
      </c>
      <c r="E267" s="8">
        <f>IF(Report2!H129="",DATE(1900,1,1),Report2!H129)</f>
        <v>1</v>
      </c>
      <c r="F267" s="6">
        <f>IF(Report2!I129="",0,Report2!I129)</f>
        <v>0</v>
      </c>
      <c r="G267" s="8">
        <f t="shared" si="10"/>
        <v>1</v>
      </c>
      <c r="H267" s="8">
        <f t="shared" si="10"/>
        <v>1</v>
      </c>
      <c r="I267" s="6">
        <v>0</v>
      </c>
      <c r="J267" s="8">
        <f t="shared" si="11"/>
        <v>1</v>
      </c>
      <c r="K267" s="8">
        <f t="shared" si="11"/>
        <v>1</v>
      </c>
      <c r="L267" s="6">
        <v>0</v>
      </c>
      <c r="M267" s="6" t="str">
        <f>IF(Report2!J129="","#N/A",Report2!J129)</f>
        <v>#N/A</v>
      </c>
    </row>
    <row r="268" spans="1:13" s="6" customFormat="1">
      <c r="A268" s="6">
        <f>IF(Report2!D130="",0,Report2!D130)</f>
        <v>0</v>
      </c>
      <c r="B268" s="6" t="str">
        <f>IF(Report2!E130="","#N/A",Report2!E130)</f>
        <v>#N/A</v>
      </c>
      <c r="C268" s="6" t="str">
        <f>IF(Report2!F130="","#N/A",Report2!F130)</f>
        <v>#N/A</v>
      </c>
      <c r="D268" s="6" t="str">
        <f>IF(Report2!G130="","#N/A",Report2!G130)</f>
        <v>#N/A</v>
      </c>
      <c r="E268" s="8">
        <f>IF(Report2!H130="",DATE(1900,1,1),Report2!H130)</f>
        <v>1</v>
      </c>
      <c r="F268" s="6">
        <f>IF(Report2!I130="",0,Report2!I130)</f>
        <v>0</v>
      </c>
      <c r="G268" s="8">
        <f t="shared" si="10"/>
        <v>1</v>
      </c>
      <c r="H268" s="8">
        <f t="shared" si="10"/>
        <v>1</v>
      </c>
      <c r="I268" s="6">
        <v>0</v>
      </c>
      <c r="J268" s="8">
        <f t="shared" si="11"/>
        <v>1</v>
      </c>
      <c r="K268" s="8">
        <f t="shared" si="11"/>
        <v>1</v>
      </c>
      <c r="L268" s="6">
        <v>0</v>
      </c>
      <c r="M268" s="6" t="str">
        <f>IF(Report2!J130="","#N/A",Report2!J130)</f>
        <v>#N/A</v>
      </c>
    </row>
    <row r="269" spans="1:13" s="6" customFormat="1">
      <c r="A269" s="6">
        <f>IF(Report2!D131="",0,Report2!D131)</f>
        <v>0</v>
      </c>
      <c r="B269" s="6" t="str">
        <f>IF(Report2!E131="","#N/A",Report2!E131)</f>
        <v>#N/A</v>
      </c>
      <c r="C269" s="6" t="str">
        <f>IF(Report2!F131="","#N/A",Report2!F131)</f>
        <v>#N/A</v>
      </c>
      <c r="D269" s="6" t="str">
        <f>IF(Report2!G131="","#N/A",Report2!G131)</f>
        <v>#N/A</v>
      </c>
      <c r="E269" s="8">
        <f>IF(Report2!H131="",DATE(1900,1,1),Report2!H131)</f>
        <v>1</v>
      </c>
      <c r="F269" s="6">
        <f>IF(Report2!I131="",0,Report2!I131)</f>
        <v>0</v>
      </c>
      <c r="G269" s="8">
        <f t="shared" si="10"/>
        <v>1</v>
      </c>
      <c r="H269" s="8">
        <f t="shared" si="10"/>
        <v>1</v>
      </c>
      <c r="I269" s="6">
        <v>0</v>
      </c>
      <c r="J269" s="8">
        <f t="shared" si="11"/>
        <v>1</v>
      </c>
      <c r="K269" s="8">
        <f t="shared" si="11"/>
        <v>1</v>
      </c>
      <c r="L269" s="6">
        <v>0</v>
      </c>
      <c r="M269" s="6" t="str">
        <f>IF(Report2!J131="","#N/A",Report2!J131)</f>
        <v>#N/A</v>
      </c>
    </row>
    <row r="270" spans="1:13" s="6" customFormat="1">
      <c r="A270" s="6">
        <f>IF(Report2!D132="",0,Report2!D132)</f>
        <v>0</v>
      </c>
      <c r="B270" s="6" t="str">
        <f>IF(Report2!E132="","#N/A",Report2!E132)</f>
        <v>#N/A</v>
      </c>
      <c r="C270" s="6" t="str">
        <f>IF(Report2!F132="","#N/A",Report2!F132)</f>
        <v>#N/A</v>
      </c>
      <c r="D270" s="6" t="str">
        <f>IF(Report2!G132="","#N/A",Report2!G132)</f>
        <v>#N/A</v>
      </c>
      <c r="E270" s="8">
        <f>IF(Report2!H132="",DATE(1900,1,1),Report2!H132)</f>
        <v>1</v>
      </c>
      <c r="F270" s="6">
        <f>IF(Report2!I132="",0,Report2!I132)</f>
        <v>0</v>
      </c>
      <c r="G270" s="8">
        <f t="shared" si="10"/>
        <v>1</v>
      </c>
      <c r="H270" s="8">
        <f t="shared" si="10"/>
        <v>1</v>
      </c>
      <c r="I270" s="6">
        <v>0</v>
      </c>
      <c r="J270" s="8">
        <f t="shared" si="11"/>
        <v>1</v>
      </c>
      <c r="K270" s="8">
        <f t="shared" si="11"/>
        <v>1</v>
      </c>
      <c r="L270" s="6">
        <v>0</v>
      </c>
      <c r="M270" s="6" t="str">
        <f>IF(Report2!J132="","#N/A",Report2!J132)</f>
        <v>#N/A</v>
      </c>
    </row>
    <row r="271" spans="1:13" s="6" customFormat="1">
      <c r="A271" s="6">
        <f>IF(Report2!D133="",0,Report2!D133)</f>
        <v>0</v>
      </c>
      <c r="B271" s="6" t="str">
        <f>IF(Report2!E133="","#N/A",Report2!E133)</f>
        <v>#N/A</v>
      </c>
      <c r="C271" s="6" t="str">
        <f>IF(Report2!F133="","#N/A",Report2!F133)</f>
        <v>#N/A</v>
      </c>
      <c r="D271" s="6" t="str">
        <f>IF(Report2!G133="","#N/A",Report2!G133)</f>
        <v>#N/A</v>
      </c>
      <c r="E271" s="8">
        <f>IF(Report2!H133="",DATE(1900,1,1),Report2!H133)</f>
        <v>1</v>
      </c>
      <c r="F271" s="6">
        <f>IF(Report2!I133="",0,Report2!I133)</f>
        <v>0</v>
      </c>
      <c r="G271" s="8">
        <f t="shared" si="10"/>
        <v>1</v>
      </c>
      <c r="H271" s="8">
        <f t="shared" si="10"/>
        <v>1</v>
      </c>
      <c r="I271" s="6">
        <v>0</v>
      </c>
      <c r="J271" s="8">
        <f t="shared" si="11"/>
        <v>1</v>
      </c>
      <c r="K271" s="8">
        <f t="shared" si="11"/>
        <v>1</v>
      </c>
      <c r="L271" s="6">
        <v>0</v>
      </c>
      <c r="M271" s="6" t="str">
        <f>IF(Report2!J133="","#N/A",Report2!J133)</f>
        <v>#N/A</v>
      </c>
    </row>
    <row r="272" spans="1:13" s="6" customFormat="1">
      <c r="A272" s="6">
        <f>IF(Report2!D134="",0,Report2!D134)</f>
        <v>0</v>
      </c>
      <c r="B272" s="6" t="str">
        <f>IF(Report2!E134="","#N/A",Report2!E134)</f>
        <v>#N/A</v>
      </c>
      <c r="C272" s="6" t="str">
        <f>IF(Report2!F134="","#N/A",Report2!F134)</f>
        <v>#N/A</v>
      </c>
      <c r="D272" s="6" t="str">
        <f>IF(Report2!G134="","#N/A",Report2!G134)</f>
        <v>#N/A</v>
      </c>
      <c r="E272" s="8">
        <f>IF(Report2!H134="",DATE(1900,1,1),Report2!H134)</f>
        <v>1</v>
      </c>
      <c r="F272" s="6">
        <f>IF(Report2!I134="",0,Report2!I134)</f>
        <v>0</v>
      </c>
      <c r="G272" s="8">
        <f t="shared" si="10"/>
        <v>1</v>
      </c>
      <c r="H272" s="8">
        <f t="shared" si="10"/>
        <v>1</v>
      </c>
      <c r="I272" s="6">
        <v>0</v>
      </c>
      <c r="J272" s="8">
        <f t="shared" si="11"/>
        <v>1</v>
      </c>
      <c r="K272" s="8">
        <f t="shared" si="11"/>
        <v>1</v>
      </c>
      <c r="L272" s="6">
        <v>0</v>
      </c>
      <c r="M272" s="6" t="str">
        <f>IF(Report2!J134="","#N/A",Report2!J134)</f>
        <v>#N/A</v>
      </c>
    </row>
    <row r="273" spans="1:13" s="6" customFormat="1">
      <c r="A273" s="6">
        <f>IF(Report2!D135="",0,Report2!D135)</f>
        <v>0</v>
      </c>
      <c r="B273" s="6" t="str">
        <f>IF(Report2!E135="","#N/A",Report2!E135)</f>
        <v>#N/A</v>
      </c>
      <c r="C273" s="6" t="str">
        <f>IF(Report2!F135="","#N/A",Report2!F135)</f>
        <v>#N/A</v>
      </c>
      <c r="D273" s="6" t="str">
        <f>IF(Report2!G135="","#N/A",Report2!G135)</f>
        <v>#N/A</v>
      </c>
      <c r="E273" s="8">
        <f>IF(Report2!H135="",DATE(1900,1,1),Report2!H135)</f>
        <v>1</v>
      </c>
      <c r="F273" s="6">
        <f>IF(Report2!I135="",0,Report2!I135)</f>
        <v>0</v>
      </c>
      <c r="G273" s="8">
        <f t="shared" si="10"/>
        <v>1</v>
      </c>
      <c r="H273" s="8">
        <f t="shared" si="10"/>
        <v>1</v>
      </c>
      <c r="I273" s="6">
        <v>0</v>
      </c>
      <c r="J273" s="8">
        <f t="shared" si="11"/>
        <v>1</v>
      </c>
      <c r="K273" s="8">
        <f t="shared" si="11"/>
        <v>1</v>
      </c>
      <c r="L273" s="6">
        <v>0</v>
      </c>
      <c r="M273" s="6" t="str">
        <f>IF(Report2!J135="","#N/A",Report2!J135)</f>
        <v>#N/A</v>
      </c>
    </row>
    <row r="274" spans="1:13" s="6" customFormat="1">
      <c r="A274" s="6">
        <f>IF(Report2!D136="",0,Report2!D136)</f>
        <v>0</v>
      </c>
      <c r="B274" s="6" t="str">
        <f>IF(Report2!E136="","#N/A",Report2!E136)</f>
        <v>#N/A</v>
      </c>
      <c r="C274" s="6" t="str">
        <f>IF(Report2!F136="","#N/A",Report2!F136)</f>
        <v>#N/A</v>
      </c>
      <c r="D274" s="6" t="str">
        <f>IF(Report2!G136="","#N/A",Report2!G136)</f>
        <v>#N/A</v>
      </c>
      <c r="E274" s="8">
        <f>IF(Report2!H136="",DATE(1900,1,1),Report2!H136)</f>
        <v>1</v>
      </c>
      <c r="F274" s="6">
        <f>IF(Report2!I136="",0,Report2!I136)</f>
        <v>0</v>
      </c>
      <c r="G274" s="8">
        <f t="shared" si="10"/>
        <v>1</v>
      </c>
      <c r="H274" s="8">
        <f t="shared" si="10"/>
        <v>1</v>
      </c>
      <c r="I274" s="6">
        <v>0</v>
      </c>
      <c r="J274" s="8">
        <f t="shared" si="11"/>
        <v>1</v>
      </c>
      <c r="K274" s="8">
        <f t="shared" si="11"/>
        <v>1</v>
      </c>
      <c r="L274" s="6">
        <v>0</v>
      </c>
      <c r="M274" s="6" t="str">
        <f>IF(Report2!J136="","#N/A",Report2!J136)</f>
        <v>#N/A</v>
      </c>
    </row>
    <row r="275" spans="1:13" s="6" customFormat="1">
      <c r="A275" s="6">
        <f>IF(Report2!D137="",0,Report2!D137)</f>
        <v>0</v>
      </c>
      <c r="B275" s="6" t="str">
        <f>IF(Report2!E137="","#N/A",Report2!E137)</f>
        <v>#N/A</v>
      </c>
      <c r="C275" s="6" t="str">
        <f>IF(Report2!F137="","#N/A",Report2!F137)</f>
        <v>#N/A</v>
      </c>
      <c r="D275" s="6" t="str">
        <f>IF(Report2!G137="","#N/A",Report2!G137)</f>
        <v>#N/A</v>
      </c>
      <c r="E275" s="8">
        <f>IF(Report2!H137="",DATE(1900,1,1),Report2!H137)</f>
        <v>1</v>
      </c>
      <c r="F275" s="6">
        <f>IF(Report2!I137="",0,Report2!I137)</f>
        <v>0</v>
      </c>
      <c r="G275" s="8">
        <f t="shared" si="10"/>
        <v>1</v>
      </c>
      <c r="H275" s="8">
        <f t="shared" si="10"/>
        <v>1</v>
      </c>
      <c r="I275" s="6">
        <v>0</v>
      </c>
      <c r="J275" s="8">
        <f t="shared" si="11"/>
        <v>1</v>
      </c>
      <c r="K275" s="8">
        <f t="shared" si="11"/>
        <v>1</v>
      </c>
      <c r="L275" s="6">
        <v>0</v>
      </c>
      <c r="M275" s="6" t="str">
        <f>IF(Report2!J137="","#N/A",Report2!J137)</f>
        <v>#N/A</v>
      </c>
    </row>
    <row r="276" spans="1:13" s="6" customFormat="1">
      <c r="A276" s="6">
        <f>IF(Report2!D138="",0,Report2!D138)</f>
        <v>0</v>
      </c>
      <c r="B276" s="6" t="str">
        <f>IF(Report2!E138="","#N/A",Report2!E138)</f>
        <v>#N/A</v>
      </c>
      <c r="C276" s="6" t="str">
        <f>IF(Report2!F138="","#N/A",Report2!F138)</f>
        <v>#N/A</v>
      </c>
      <c r="D276" s="6" t="str">
        <f>IF(Report2!G138="","#N/A",Report2!G138)</f>
        <v>#N/A</v>
      </c>
      <c r="E276" s="8">
        <f>IF(Report2!H138="",DATE(1900,1,1),Report2!H138)</f>
        <v>1</v>
      </c>
      <c r="F276" s="6">
        <f>IF(Report2!I138="",0,Report2!I138)</f>
        <v>0</v>
      </c>
      <c r="G276" s="8">
        <f t="shared" si="10"/>
        <v>1</v>
      </c>
      <c r="H276" s="8">
        <f t="shared" si="10"/>
        <v>1</v>
      </c>
      <c r="I276" s="6">
        <v>0</v>
      </c>
      <c r="J276" s="8">
        <f t="shared" si="11"/>
        <v>1</v>
      </c>
      <c r="K276" s="8">
        <f t="shared" si="11"/>
        <v>1</v>
      </c>
      <c r="L276" s="6">
        <v>0</v>
      </c>
      <c r="M276" s="6" t="str">
        <f>IF(Report2!J138="","#N/A",Report2!J138)</f>
        <v>#N/A</v>
      </c>
    </row>
    <row r="277" spans="1:13" s="6" customFormat="1">
      <c r="A277" s="6">
        <f>IF(Report2!D139="",0,Report2!D139)</f>
        <v>0</v>
      </c>
      <c r="B277" s="6" t="str">
        <f>IF(Report2!E139="","#N/A",Report2!E139)</f>
        <v>#N/A</v>
      </c>
      <c r="C277" s="6" t="str">
        <f>IF(Report2!F139="","#N/A",Report2!F139)</f>
        <v>#N/A</v>
      </c>
      <c r="D277" s="6" t="str">
        <f>IF(Report2!G139="","#N/A",Report2!G139)</f>
        <v>#N/A</v>
      </c>
      <c r="E277" s="8">
        <f>IF(Report2!H139="",DATE(1900,1,1),Report2!H139)</f>
        <v>1</v>
      </c>
      <c r="F277" s="6">
        <f>IF(Report2!I139="",0,Report2!I139)</f>
        <v>0</v>
      </c>
      <c r="G277" s="8">
        <f t="shared" si="10"/>
        <v>1</v>
      </c>
      <c r="H277" s="8">
        <f t="shared" si="10"/>
        <v>1</v>
      </c>
      <c r="I277" s="6">
        <v>0</v>
      </c>
      <c r="J277" s="8">
        <f t="shared" si="11"/>
        <v>1</v>
      </c>
      <c r="K277" s="8">
        <f t="shared" si="11"/>
        <v>1</v>
      </c>
      <c r="L277" s="6">
        <v>0</v>
      </c>
      <c r="M277" s="6" t="str">
        <f>IF(Report2!J139="","#N/A",Report2!J139)</f>
        <v>#N/A</v>
      </c>
    </row>
    <row r="278" spans="1:13" s="6" customFormat="1">
      <c r="A278" s="6">
        <f>IF(Report2!D140="",0,Report2!D140)</f>
        <v>0</v>
      </c>
      <c r="B278" s="6" t="str">
        <f>IF(Report2!E140="","#N/A",Report2!E140)</f>
        <v>#N/A</v>
      </c>
      <c r="C278" s="6" t="str">
        <f>IF(Report2!F140="","#N/A",Report2!F140)</f>
        <v>#N/A</v>
      </c>
      <c r="D278" s="6" t="str">
        <f>IF(Report2!G140="","#N/A",Report2!G140)</f>
        <v>#N/A</v>
      </c>
      <c r="E278" s="8">
        <f>IF(Report2!H140="",DATE(1900,1,1),Report2!H140)</f>
        <v>1</v>
      </c>
      <c r="F278" s="6">
        <f>IF(Report2!I140="",0,Report2!I140)</f>
        <v>0</v>
      </c>
      <c r="G278" s="8">
        <f t="shared" si="10"/>
        <v>1</v>
      </c>
      <c r="H278" s="8">
        <f t="shared" si="10"/>
        <v>1</v>
      </c>
      <c r="I278" s="6">
        <v>0</v>
      </c>
      <c r="J278" s="8">
        <f t="shared" si="11"/>
        <v>1</v>
      </c>
      <c r="K278" s="8">
        <f t="shared" si="11"/>
        <v>1</v>
      </c>
      <c r="L278" s="6">
        <v>0</v>
      </c>
      <c r="M278" s="6" t="str">
        <f>IF(Report2!J140="","#N/A",Report2!J140)</f>
        <v>#N/A</v>
      </c>
    </row>
    <row r="279" spans="1:13" s="6" customFormat="1">
      <c r="A279" s="6">
        <f>IF(Report2!D141="",0,Report2!D141)</f>
        <v>0</v>
      </c>
      <c r="B279" s="6" t="str">
        <f>IF(Report2!E141="","#N/A",Report2!E141)</f>
        <v>#N/A</v>
      </c>
      <c r="C279" s="6" t="str">
        <f>IF(Report2!F141="","#N/A",Report2!F141)</f>
        <v>#N/A</v>
      </c>
      <c r="D279" s="6" t="str">
        <f>IF(Report2!G141="","#N/A",Report2!G141)</f>
        <v>#N/A</v>
      </c>
      <c r="E279" s="8">
        <f>IF(Report2!H141="",DATE(1900,1,1),Report2!H141)</f>
        <v>1</v>
      </c>
      <c r="F279" s="6">
        <f>IF(Report2!I141="",0,Report2!I141)</f>
        <v>0</v>
      </c>
      <c r="G279" s="8">
        <f t="shared" si="10"/>
        <v>1</v>
      </c>
      <c r="H279" s="8">
        <f t="shared" si="10"/>
        <v>1</v>
      </c>
      <c r="I279" s="6">
        <v>0</v>
      </c>
      <c r="J279" s="8">
        <f t="shared" si="11"/>
        <v>1</v>
      </c>
      <c r="K279" s="8">
        <f t="shared" si="11"/>
        <v>1</v>
      </c>
      <c r="L279" s="6">
        <v>0</v>
      </c>
      <c r="M279" s="6" t="str">
        <f>IF(Report2!J141="","#N/A",Report2!J141)</f>
        <v>#N/A</v>
      </c>
    </row>
    <row r="280" spans="1:13" s="6" customFormat="1">
      <c r="A280" s="6">
        <f>IF(Report2!D142="",0,Report2!D142)</f>
        <v>0</v>
      </c>
      <c r="B280" s="6" t="str">
        <f>IF(Report2!E142="","#N/A",Report2!E142)</f>
        <v>#N/A</v>
      </c>
      <c r="C280" s="6" t="str">
        <f>IF(Report2!F142="","#N/A",Report2!F142)</f>
        <v>#N/A</v>
      </c>
      <c r="D280" s="6" t="str">
        <f>IF(Report2!G142="","#N/A",Report2!G142)</f>
        <v>#N/A</v>
      </c>
      <c r="E280" s="8">
        <f>IF(Report2!H142="",DATE(1900,1,1),Report2!H142)</f>
        <v>1</v>
      </c>
      <c r="F280" s="6">
        <f>IF(Report2!I142="",0,Report2!I142)</f>
        <v>0</v>
      </c>
      <c r="G280" s="8">
        <f t="shared" si="10"/>
        <v>1</v>
      </c>
      <c r="H280" s="8">
        <f t="shared" si="10"/>
        <v>1</v>
      </c>
      <c r="I280" s="6">
        <v>0</v>
      </c>
      <c r="J280" s="8">
        <f t="shared" si="11"/>
        <v>1</v>
      </c>
      <c r="K280" s="8">
        <f t="shared" si="11"/>
        <v>1</v>
      </c>
      <c r="L280" s="6">
        <v>0</v>
      </c>
      <c r="M280" s="6" t="str">
        <f>IF(Report2!J142="","#N/A",Report2!J142)</f>
        <v>#N/A</v>
      </c>
    </row>
    <row r="281" spans="1:13" s="6" customFormat="1">
      <c r="A281" s="6">
        <f>IF(Report2!D143="",0,Report2!D143)</f>
        <v>0</v>
      </c>
      <c r="B281" s="6" t="str">
        <f>IF(Report2!E143="","#N/A",Report2!E143)</f>
        <v>#N/A</v>
      </c>
      <c r="C281" s="6" t="str">
        <f>IF(Report2!F143="","#N/A",Report2!F143)</f>
        <v>#N/A</v>
      </c>
      <c r="D281" s="6" t="str">
        <f>IF(Report2!G143="","#N/A",Report2!G143)</f>
        <v>#N/A</v>
      </c>
      <c r="E281" s="8">
        <f>IF(Report2!H143="",DATE(1900,1,1),Report2!H143)</f>
        <v>1</v>
      </c>
      <c r="F281" s="6">
        <f>IF(Report2!I143="",0,Report2!I143)</f>
        <v>0</v>
      </c>
      <c r="G281" s="8">
        <f t="shared" si="10"/>
        <v>1</v>
      </c>
      <c r="H281" s="8">
        <f t="shared" si="10"/>
        <v>1</v>
      </c>
      <c r="I281" s="6">
        <v>0</v>
      </c>
      <c r="J281" s="8">
        <f t="shared" si="11"/>
        <v>1</v>
      </c>
      <c r="K281" s="8">
        <f t="shared" si="11"/>
        <v>1</v>
      </c>
      <c r="L281" s="6">
        <v>0</v>
      </c>
      <c r="M281" s="6" t="str">
        <f>IF(Report2!J143="","#N/A",Report2!J143)</f>
        <v>#N/A</v>
      </c>
    </row>
    <row r="282" spans="1:13" s="6" customFormat="1">
      <c r="A282" s="6">
        <f>IF(Report2!D144="",0,Report2!D144)</f>
        <v>0</v>
      </c>
      <c r="B282" s="6" t="str">
        <f>IF(Report2!E144="","#N/A",Report2!E144)</f>
        <v>#N/A</v>
      </c>
      <c r="C282" s="6" t="str">
        <f>IF(Report2!F144="","#N/A",Report2!F144)</f>
        <v>#N/A</v>
      </c>
      <c r="D282" s="6" t="str">
        <f>IF(Report2!G144="","#N/A",Report2!G144)</f>
        <v>#N/A</v>
      </c>
      <c r="E282" s="8">
        <f>IF(Report2!H144="",DATE(1900,1,1),Report2!H144)</f>
        <v>1</v>
      </c>
      <c r="F282" s="6">
        <f>IF(Report2!I144="",0,Report2!I144)</f>
        <v>0</v>
      </c>
      <c r="G282" s="8">
        <f t="shared" si="10"/>
        <v>1</v>
      </c>
      <c r="H282" s="8">
        <f t="shared" si="10"/>
        <v>1</v>
      </c>
      <c r="I282" s="6">
        <v>0</v>
      </c>
      <c r="J282" s="8">
        <f t="shared" si="11"/>
        <v>1</v>
      </c>
      <c r="K282" s="8">
        <f t="shared" si="11"/>
        <v>1</v>
      </c>
      <c r="L282" s="6">
        <v>0</v>
      </c>
      <c r="M282" s="6" t="str">
        <f>IF(Report2!J144="","#N/A",Report2!J144)</f>
        <v>#N/A</v>
      </c>
    </row>
    <row r="283" spans="1:13" s="6" customFormat="1">
      <c r="A283" s="6">
        <f>IF(Report2!D145="",0,Report2!D145)</f>
        <v>0</v>
      </c>
      <c r="B283" s="6" t="str">
        <f>IF(Report2!E145="","#N/A",Report2!E145)</f>
        <v>#N/A</v>
      </c>
      <c r="C283" s="6" t="str">
        <f>IF(Report2!F145="","#N/A",Report2!F145)</f>
        <v>#N/A</v>
      </c>
      <c r="D283" s="6" t="str">
        <f>IF(Report2!G145="","#N/A",Report2!G145)</f>
        <v>#N/A</v>
      </c>
      <c r="E283" s="8">
        <f>IF(Report2!H145="",DATE(1900,1,1),Report2!H145)</f>
        <v>1</v>
      </c>
      <c r="F283" s="6">
        <f>IF(Report2!I145="",0,Report2!I145)</f>
        <v>0</v>
      </c>
      <c r="G283" s="8">
        <f t="shared" si="10"/>
        <v>1</v>
      </c>
      <c r="H283" s="8">
        <f t="shared" si="10"/>
        <v>1</v>
      </c>
      <c r="I283" s="6">
        <v>0</v>
      </c>
      <c r="J283" s="8">
        <f t="shared" si="11"/>
        <v>1</v>
      </c>
      <c r="K283" s="8">
        <f t="shared" si="11"/>
        <v>1</v>
      </c>
      <c r="L283" s="6">
        <v>0</v>
      </c>
      <c r="M283" s="6" t="str">
        <f>IF(Report2!J145="","#N/A",Report2!J145)</f>
        <v>#N/A</v>
      </c>
    </row>
    <row r="284" spans="1:13" s="6" customFormat="1">
      <c r="A284" s="6">
        <f>IF(Report2!D146="",0,Report2!D146)</f>
        <v>0</v>
      </c>
      <c r="B284" s="6" t="str">
        <f>IF(Report2!E146="","#N/A",Report2!E146)</f>
        <v>#N/A</v>
      </c>
      <c r="C284" s="6" t="str">
        <f>IF(Report2!F146="","#N/A",Report2!F146)</f>
        <v>#N/A</v>
      </c>
      <c r="D284" s="6" t="str">
        <f>IF(Report2!G146="","#N/A",Report2!G146)</f>
        <v>#N/A</v>
      </c>
      <c r="E284" s="8">
        <f>IF(Report2!H146="",DATE(1900,1,1),Report2!H146)</f>
        <v>1</v>
      </c>
      <c r="F284" s="6">
        <f>IF(Report2!I146="",0,Report2!I146)</f>
        <v>0</v>
      </c>
      <c r="G284" s="8">
        <f t="shared" si="10"/>
        <v>1</v>
      </c>
      <c r="H284" s="8">
        <f t="shared" si="10"/>
        <v>1</v>
      </c>
      <c r="I284" s="6">
        <v>0</v>
      </c>
      <c r="J284" s="8">
        <f t="shared" si="11"/>
        <v>1</v>
      </c>
      <c r="K284" s="8">
        <f t="shared" si="11"/>
        <v>1</v>
      </c>
      <c r="L284" s="6">
        <v>0</v>
      </c>
      <c r="M284" s="6" t="str">
        <f>IF(Report2!J146="","#N/A",Report2!J146)</f>
        <v>#N/A</v>
      </c>
    </row>
    <row r="285" spans="1:13" s="6" customFormat="1">
      <c r="A285" s="6">
        <f>IF(Report2!D147="",0,Report2!D147)</f>
        <v>0</v>
      </c>
      <c r="B285" s="6" t="str">
        <f>IF(Report2!E147="","#N/A",Report2!E147)</f>
        <v>#N/A</v>
      </c>
      <c r="C285" s="6" t="str">
        <f>IF(Report2!F147="","#N/A",Report2!F147)</f>
        <v>#N/A</v>
      </c>
      <c r="D285" s="6" t="str">
        <f>IF(Report2!G147="","#N/A",Report2!G147)</f>
        <v>#N/A</v>
      </c>
      <c r="E285" s="8">
        <f>IF(Report2!H147="",DATE(1900,1,1),Report2!H147)</f>
        <v>1</v>
      </c>
      <c r="F285" s="6">
        <f>IF(Report2!I147="",0,Report2!I147)</f>
        <v>0</v>
      </c>
      <c r="G285" s="8">
        <f t="shared" si="10"/>
        <v>1</v>
      </c>
      <c r="H285" s="8">
        <f t="shared" si="10"/>
        <v>1</v>
      </c>
      <c r="I285" s="6">
        <v>0</v>
      </c>
      <c r="J285" s="8">
        <f t="shared" si="11"/>
        <v>1</v>
      </c>
      <c r="K285" s="8">
        <f t="shared" si="11"/>
        <v>1</v>
      </c>
      <c r="L285" s="6">
        <v>0</v>
      </c>
      <c r="M285" s="6" t="str">
        <f>IF(Report2!J147="","#N/A",Report2!J147)</f>
        <v>#N/A</v>
      </c>
    </row>
    <row r="286" spans="1:13" s="6" customFormat="1">
      <c r="A286" s="6">
        <f>IF(Report2!D148="",0,Report2!D148)</f>
        <v>0</v>
      </c>
      <c r="B286" s="6" t="str">
        <f>IF(Report2!E148="","#N/A",Report2!E148)</f>
        <v>#N/A</v>
      </c>
      <c r="C286" s="6" t="str">
        <f>IF(Report2!F148="","#N/A",Report2!F148)</f>
        <v>#N/A</v>
      </c>
      <c r="D286" s="6" t="str">
        <f>IF(Report2!G148="","#N/A",Report2!G148)</f>
        <v>#N/A</v>
      </c>
      <c r="E286" s="8">
        <f>IF(Report2!H148="",DATE(1900,1,1),Report2!H148)</f>
        <v>1</v>
      </c>
      <c r="F286" s="6">
        <f>IF(Report2!I148="",0,Report2!I148)</f>
        <v>0</v>
      </c>
      <c r="G286" s="8">
        <f t="shared" si="10"/>
        <v>1</v>
      </c>
      <c r="H286" s="8">
        <f t="shared" si="10"/>
        <v>1</v>
      </c>
      <c r="I286" s="6">
        <v>0</v>
      </c>
      <c r="J286" s="8">
        <f t="shared" si="11"/>
        <v>1</v>
      </c>
      <c r="K286" s="8">
        <f t="shared" si="11"/>
        <v>1</v>
      </c>
      <c r="L286" s="6">
        <v>0</v>
      </c>
      <c r="M286" s="6" t="str">
        <f>IF(Report2!J148="","#N/A",Report2!J148)</f>
        <v>#N/A</v>
      </c>
    </row>
    <row r="287" spans="1:13" s="6" customFormat="1">
      <c r="A287" s="6">
        <f>IF(Report2!D149="",0,Report2!D149)</f>
        <v>0</v>
      </c>
      <c r="B287" s="6" t="str">
        <f>IF(Report2!E149="","#N/A",Report2!E149)</f>
        <v>#N/A</v>
      </c>
      <c r="C287" s="6" t="str">
        <f>IF(Report2!F149="","#N/A",Report2!F149)</f>
        <v>#N/A</v>
      </c>
      <c r="D287" s="6" t="str">
        <f>IF(Report2!G149="","#N/A",Report2!G149)</f>
        <v>#N/A</v>
      </c>
      <c r="E287" s="8">
        <f>IF(Report2!H149="",DATE(1900,1,1),Report2!H149)</f>
        <v>1</v>
      </c>
      <c r="F287" s="6">
        <f>IF(Report2!I149="",0,Report2!I149)</f>
        <v>0</v>
      </c>
      <c r="G287" s="8">
        <f t="shared" si="10"/>
        <v>1</v>
      </c>
      <c r="H287" s="8">
        <f t="shared" si="10"/>
        <v>1</v>
      </c>
      <c r="I287" s="6">
        <v>0</v>
      </c>
      <c r="J287" s="8">
        <f t="shared" si="11"/>
        <v>1</v>
      </c>
      <c r="K287" s="8">
        <f t="shared" si="11"/>
        <v>1</v>
      </c>
      <c r="L287" s="6">
        <v>0</v>
      </c>
      <c r="M287" s="6" t="str">
        <f>IF(Report2!J149="","#N/A",Report2!J149)</f>
        <v>#N/A</v>
      </c>
    </row>
    <row r="288" spans="1:13" s="6" customFormat="1">
      <c r="A288" s="6">
        <f>IF(Report2!D150="",0,Report2!D150)</f>
        <v>0</v>
      </c>
      <c r="B288" s="6" t="str">
        <f>IF(Report2!E150="","#N/A",Report2!E150)</f>
        <v>#N/A</v>
      </c>
      <c r="C288" s="6" t="str">
        <f>IF(Report2!F150="","#N/A",Report2!F150)</f>
        <v>#N/A</v>
      </c>
      <c r="D288" s="6" t="str">
        <f>IF(Report2!G150="","#N/A",Report2!G150)</f>
        <v>#N/A</v>
      </c>
      <c r="E288" s="8">
        <f>IF(Report2!H150="",DATE(1900,1,1),Report2!H150)</f>
        <v>1</v>
      </c>
      <c r="F288" s="6">
        <f>IF(Report2!I150="",0,Report2!I150)</f>
        <v>0</v>
      </c>
      <c r="G288" s="8">
        <f t="shared" si="10"/>
        <v>1</v>
      </c>
      <c r="H288" s="8">
        <f t="shared" si="10"/>
        <v>1</v>
      </c>
      <c r="I288" s="6">
        <v>0</v>
      </c>
      <c r="J288" s="8">
        <f t="shared" si="11"/>
        <v>1</v>
      </c>
      <c r="K288" s="8">
        <f t="shared" si="11"/>
        <v>1</v>
      </c>
      <c r="L288" s="6">
        <v>0</v>
      </c>
      <c r="M288" s="6" t="str">
        <f>IF(Report2!J150="","#N/A",Report2!J150)</f>
        <v>#N/A</v>
      </c>
    </row>
    <row r="289" spans="1:13" s="6" customFormat="1">
      <c r="A289" s="6">
        <f>IF(Report2!D151="",0,Report2!D151)</f>
        <v>0</v>
      </c>
      <c r="B289" s="6" t="str">
        <f>IF(Report2!E151="","#N/A",Report2!E151)</f>
        <v>#N/A</v>
      </c>
      <c r="C289" s="6" t="str">
        <f>IF(Report2!F151="","#N/A",Report2!F151)</f>
        <v>#N/A</v>
      </c>
      <c r="D289" s="6" t="str">
        <f>IF(Report2!G151="","#N/A",Report2!G151)</f>
        <v>#N/A</v>
      </c>
      <c r="E289" s="8">
        <f>IF(Report2!H151="",DATE(1900,1,1),Report2!H151)</f>
        <v>1</v>
      </c>
      <c r="F289" s="6">
        <f>IF(Report2!I151="",0,Report2!I151)</f>
        <v>0</v>
      </c>
      <c r="G289" s="8">
        <f t="shared" si="10"/>
        <v>1</v>
      </c>
      <c r="H289" s="8">
        <f t="shared" si="10"/>
        <v>1</v>
      </c>
      <c r="I289" s="6">
        <v>0</v>
      </c>
      <c r="J289" s="8">
        <f t="shared" si="11"/>
        <v>1</v>
      </c>
      <c r="K289" s="8">
        <f t="shared" si="11"/>
        <v>1</v>
      </c>
      <c r="L289" s="6">
        <v>0</v>
      </c>
      <c r="M289" s="6" t="str">
        <f>IF(Report2!J151="","#N/A",Report2!J151)</f>
        <v>#N/A</v>
      </c>
    </row>
    <row r="290" spans="1:13" s="6" customFormat="1">
      <c r="A290" s="6">
        <f>IF(Report2!D152="",0,Report2!D152)</f>
        <v>0</v>
      </c>
      <c r="B290" s="6" t="str">
        <f>IF(Report2!E152="","#N/A",Report2!E152)</f>
        <v>#N/A</v>
      </c>
      <c r="C290" s="6" t="str">
        <f>IF(Report2!F152="","#N/A",Report2!F152)</f>
        <v>#N/A</v>
      </c>
      <c r="D290" s="6" t="str">
        <f>IF(Report2!G152="","#N/A",Report2!G152)</f>
        <v>#N/A</v>
      </c>
      <c r="E290" s="8">
        <f>IF(Report2!H152="",DATE(1900,1,1),Report2!H152)</f>
        <v>1</v>
      </c>
      <c r="F290" s="6">
        <f>IF(Report2!I152="",0,Report2!I152)</f>
        <v>0</v>
      </c>
      <c r="G290" s="8">
        <f t="shared" si="10"/>
        <v>1</v>
      </c>
      <c r="H290" s="8">
        <f t="shared" si="10"/>
        <v>1</v>
      </c>
      <c r="I290" s="6">
        <v>0</v>
      </c>
      <c r="J290" s="8">
        <f t="shared" si="11"/>
        <v>1</v>
      </c>
      <c r="K290" s="8">
        <f t="shared" si="11"/>
        <v>1</v>
      </c>
      <c r="L290" s="6">
        <v>0</v>
      </c>
      <c r="M290" s="6" t="str">
        <f>IF(Report2!J152="","#N/A",Report2!J152)</f>
        <v>#N/A</v>
      </c>
    </row>
    <row r="291" spans="1:13" s="6" customFormat="1">
      <c r="A291" s="6">
        <f>IF(Report2!D153="",0,Report2!D153)</f>
        <v>0</v>
      </c>
      <c r="B291" s="6" t="str">
        <f>IF(Report2!E153="","#N/A",Report2!E153)</f>
        <v>#N/A</v>
      </c>
      <c r="C291" s="6" t="str">
        <f>IF(Report2!F153="","#N/A",Report2!F153)</f>
        <v>#N/A</v>
      </c>
      <c r="D291" s="6" t="str">
        <f>IF(Report2!G153="","#N/A",Report2!G153)</f>
        <v>#N/A</v>
      </c>
      <c r="E291" s="8">
        <f>IF(Report2!H153="",DATE(1900,1,1),Report2!H153)</f>
        <v>1</v>
      </c>
      <c r="F291" s="6">
        <f>IF(Report2!I153="",0,Report2!I153)</f>
        <v>0</v>
      </c>
      <c r="G291" s="8">
        <f t="shared" si="10"/>
        <v>1</v>
      </c>
      <c r="H291" s="8">
        <f t="shared" si="10"/>
        <v>1</v>
      </c>
      <c r="I291" s="6">
        <v>0</v>
      </c>
      <c r="J291" s="8">
        <f t="shared" si="11"/>
        <v>1</v>
      </c>
      <c r="K291" s="8">
        <f t="shared" si="11"/>
        <v>1</v>
      </c>
      <c r="L291" s="6">
        <v>0</v>
      </c>
      <c r="M291" s="6" t="str">
        <f>IF(Report2!J153="","#N/A",Report2!J153)</f>
        <v>#N/A</v>
      </c>
    </row>
    <row r="292" spans="1:13" s="6" customFormat="1">
      <c r="A292" s="6">
        <f>IF(Report2!D154="",0,Report2!D154)</f>
        <v>0</v>
      </c>
      <c r="B292" s="6" t="str">
        <f>IF(Report2!E154="","#N/A",Report2!E154)</f>
        <v>#N/A</v>
      </c>
      <c r="C292" s="6" t="str">
        <f>IF(Report2!F154="","#N/A",Report2!F154)</f>
        <v>#N/A</v>
      </c>
      <c r="D292" s="6" t="str">
        <f>IF(Report2!G154="","#N/A",Report2!G154)</f>
        <v>#N/A</v>
      </c>
      <c r="E292" s="8">
        <f>IF(Report2!H154="",DATE(1900,1,1),Report2!H154)</f>
        <v>1</v>
      </c>
      <c r="F292" s="6">
        <f>IF(Report2!I154="",0,Report2!I154)</f>
        <v>0</v>
      </c>
      <c r="G292" s="8">
        <f t="shared" si="10"/>
        <v>1</v>
      </c>
      <c r="H292" s="8">
        <f t="shared" si="10"/>
        <v>1</v>
      </c>
      <c r="I292" s="6">
        <v>0</v>
      </c>
      <c r="J292" s="8">
        <f t="shared" si="11"/>
        <v>1</v>
      </c>
      <c r="K292" s="8">
        <f t="shared" si="11"/>
        <v>1</v>
      </c>
      <c r="L292" s="6">
        <v>0</v>
      </c>
      <c r="M292" s="6" t="str">
        <f>IF(Report2!J154="","#N/A",Report2!J154)</f>
        <v>#N/A</v>
      </c>
    </row>
    <row r="293" spans="1:13" s="6" customFormat="1">
      <c r="A293" s="6">
        <f>IF(Report2!D155="",0,Report2!D155)</f>
        <v>0</v>
      </c>
      <c r="B293" s="6" t="str">
        <f>IF(Report2!E155="","#N/A",Report2!E155)</f>
        <v>#N/A</v>
      </c>
      <c r="C293" s="6" t="str">
        <f>IF(Report2!F155="","#N/A",Report2!F155)</f>
        <v>#N/A</v>
      </c>
      <c r="D293" s="6" t="str">
        <f>IF(Report2!G155="","#N/A",Report2!G155)</f>
        <v>#N/A</v>
      </c>
      <c r="E293" s="8">
        <f>IF(Report2!H155="",DATE(1900,1,1),Report2!H155)</f>
        <v>1</v>
      </c>
      <c r="F293" s="6">
        <f>IF(Report2!I155="",0,Report2!I155)</f>
        <v>0</v>
      </c>
      <c r="G293" s="8">
        <f t="shared" si="10"/>
        <v>1</v>
      </c>
      <c r="H293" s="8">
        <f t="shared" si="10"/>
        <v>1</v>
      </c>
      <c r="I293" s="6">
        <v>0</v>
      </c>
      <c r="J293" s="8">
        <f t="shared" si="11"/>
        <v>1</v>
      </c>
      <c r="K293" s="8">
        <f t="shared" si="11"/>
        <v>1</v>
      </c>
      <c r="L293" s="6">
        <v>0</v>
      </c>
      <c r="M293" s="6" t="str">
        <f>IF(Report2!J155="","#N/A",Report2!J155)</f>
        <v>#N/A</v>
      </c>
    </row>
    <row r="294" spans="1:13" s="6" customFormat="1">
      <c r="A294" s="6">
        <f>IF(Report2!D156="",0,Report2!D156)</f>
        <v>0</v>
      </c>
      <c r="B294" s="6" t="str">
        <f>IF(Report2!E156="","#N/A",Report2!E156)</f>
        <v>#N/A</v>
      </c>
      <c r="C294" s="6" t="str">
        <f>IF(Report2!F156="","#N/A",Report2!F156)</f>
        <v>#N/A</v>
      </c>
      <c r="D294" s="6" t="str">
        <f>IF(Report2!G156="","#N/A",Report2!G156)</f>
        <v>#N/A</v>
      </c>
      <c r="E294" s="8">
        <f>IF(Report2!H156="",DATE(1900,1,1),Report2!H156)</f>
        <v>1</v>
      </c>
      <c r="F294" s="6">
        <f>IF(Report2!I156="",0,Report2!I156)</f>
        <v>0</v>
      </c>
      <c r="G294" s="8">
        <f t="shared" si="10"/>
        <v>1</v>
      </c>
      <c r="H294" s="8">
        <f t="shared" si="10"/>
        <v>1</v>
      </c>
      <c r="I294" s="6">
        <v>0</v>
      </c>
      <c r="J294" s="8">
        <f t="shared" si="11"/>
        <v>1</v>
      </c>
      <c r="K294" s="8">
        <f t="shared" si="11"/>
        <v>1</v>
      </c>
      <c r="L294" s="6">
        <v>0</v>
      </c>
      <c r="M294" s="6" t="str">
        <f>IF(Report2!J156="","#N/A",Report2!J156)</f>
        <v>#N/A</v>
      </c>
    </row>
    <row r="295" spans="1:13" s="6" customFormat="1">
      <c r="A295" s="6">
        <f>IF(Report2!D157="",0,Report2!D157)</f>
        <v>0</v>
      </c>
      <c r="B295" s="6" t="str">
        <f>IF(Report2!E157="","#N/A",Report2!E157)</f>
        <v>#N/A</v>
      </c>
      <c r="C295" s="6" t="str">
        <f>IF(Report2!F157="","#N/A",Report2!F157)</f>
        <v>#N/A</v>
      </c>
      <c r="D295" s="6" t="str">
        <f>IF(Report2!G157="","#N/A",Report2!G157)</f>
        <v>#N/A</v>
      </c>
      <c r="E295" s="8">
        <f>IF(Report2!H157="",DATE(1900,1,1),Report2!H157)</f>
        <v>1</v>
      </c>
      <c r="F295" s="6">
        <f>IF(Report2!I157="",0,Report2!I157)</f>
        <v>0</v>
      </c>
      <c r="G295" s="8">
        <f t="shared" si="10"/>
        <v>1</v>
      </c>
      <c r="H295" s="8">
        <f t="shared" si="10"/>
        <v>1</v>
      </c>
      <c r="I295" s="6">
        <v>0</v>
      </c>
      <c r="J295" s="8">
        <f t="shared" si="11"/>
        <v>1</v>
      </c>
      <c r="K295" s="8">
        <f t="shared" si="11"/>
        <v>1</v>
      </c>
      <c r="L295" s="6">
        <v>0</v>
      </c>
      <c r="M295" s="6" t="str">
        <f>IF(Report2!J157="","#N/A",Report2!J157)</f>
        <v>#N/A</v>
      </c>
    </row>
    <row r="296" spans="1:13" s="6" customFormat="1">
      <c r="A296" s="6">
        <f>IF(Report2!D158="",0,Report2!D158)</f>
        <v>0</v>
      </c>
      <c r="B296" s="6" t="str">
        <f>IF(Report2!E158="","#N/A",Report2!E158)</f>
        <v>#N/A</v>
      </c>
      <c r="C296" s="6" t="str">
        <f>IF(Report2!F158="","#N/A",Report2!F158)</f>
        <v>#N/A</v>
      </c>
      <c r="D296" s="6" t="str">
        <f>IF(Report2!G158="","#N/A",Report2!G158)</f>
        <v>#N/A</v>
      </c>
      <c r="E296" s="8">
        <f>IF(Report2!H158="",DATE(1900,1,1),Report2!H158)</f>
        <v>1</v>
      </c>
      <c r="F296" s="6">
        <f>IF(Report2!I158="",0,Report2!I158)</f>
        <v>0</v>
      </c>
      <c r="G296" s="8">
        <f t="shared" si="10"/>
        <v>1</v>
      </c>
      <c r="H296" s="8">
        <f t="shared" si="10"/>
        <v>1</v>
      </c>
      <c r="I296" s="6">
        <v>0</v>
      </c>
      <c r="J296" s="8">
        <f t="shared" si="11"/>
        <v>1</v>
      </c>
      <c r="K296" s="8">
        <f t="shared" si="11"/>
        <v>1</v>
      </c>
      <c r="L296" s="6">
        <v>0</v>
      </c>
      <c r="M296" s="6" t="str">
        <f>IF(Report2!J158="","#N/A",Report2!J158)</f>
        <v>#N/A</v>
      </c>
    </row>
    <row r="297" spans="1:13" s="6" customFormat="1">
      <c r="A297" s="6">
        <f>IF(Report2!D159="",0,Report2!D159)</f>
        <v>0</v>
      </c>
      <c r="B297" s="6" t="str">
        <f>IF(Report2!E159="","#N/A",Report2!E159)</f>
        <v>#N/A</v>
      </c>
      <c r="C297" s="6" t="str">
        <f>IF(Report2!F159="","#N/A",Report2!F159)</f>
        <v>#N/A</v>
      </c>
      <c r="D297" s="6" t="str">
        <f>IF(Report2!G159="","#N/A",Report2!G159)</f>
        <v>#N/A</v>
      </c>
      <c r="E297" s="8">
        <f>IF(Report2!H159="",DATE(1900,1,1),Report2!H159)</f>
        <v>1</v>
      </c>
      <c r="F297" s="6">
        <f>IF(Report2!I159="",0,Report2!I159)</f>
        <v>0</v>
      </c>
      <c r="G297" s="8">
        <f t="shared" si="10"/>
        <v>1</v>
      </c>
      <c r="H297" s="8">
        <f t="shared" si="10"/>
        <v>1</v>
      </c>
      <c r="I297" s="6">
        <v>0</v>
      </c>
      <c r="J297" s="8">
        <f t="shared" si="11"/>
        <v>1</v>
      </c>
      <c r="K297" s="8">
        <f t="shared" si="11"/>
        <v>1</v>
      </c>
      <c r="L297" s="6">
        <v>0</v>
      </c>
      <c r="M297" s="6" t="str">
        <f>IF(Report2!J159="","#N/A",Report2!J159)</f>
        <v>#N/A</v>
      </c>
    </row>
    <row r="298" spans="1:13" s="6" customFormat="1">
      <c r="A298" s="6">
        <f>IF(Report2!D160="",0,Report2!D160)</f>
        <v>0</v>
      </c>
      <c r="B298" s="6" t="str">
        <f>IF(Report2!E160="","#N/A",Report2!E160)</f>
        <v>#N/A</v>
      </c>
      <c r="C298" s="6" t="str">
        <f>IF(Report2!F160="","#N/A",Report2!F160)</f>
        <v>#N/A</v>
      </c>
      <c r="D298" s="6" t="str">
        <f>IF(Report2!G160="","#N/A",Report2!G160)</f>
        <v>#N/A</v>
      </c>
      <c r="E298" s="8">
        <f>IF(Report2!H160="",DATE(1900,1,1),Report2!H160)</f>
        <v>1</v>
      </c>
      <c r="F298" s="6">
        <f>IF(Report2!I160="",0,Report2!I160)</f>
        <v>0</v>
      </c>
      <c r="G298" s="8">
        <f t="shared" si="10"/>
        <v>1</v>
      </c>
      <c r="H298" s="8">
        <f t="shared" si="10"/>
        <v>1</v>
      </c>
      <c r="I298" s="6">
        <v>0</v>
      </c>
      <c r="J298" s="8">
        <f t="shared" si="11"/>
        <v>1</v>
      </c>
      <c r="K298" s="8">
        <f t="shared" si="11"/>
        <v>1</v>
      </c>
      <c r="L298" s="6">
        <v>0</v>
      </c>
      <c r="M298" s="6" t="str">
        <f>IF(Report2!J160="","#N/A",Report2!J160)</f>
        <v>#N/A</v>
      </c>
    </row>
    <row r="299" spans="1:13" s="6" customFormat="1">
      <c r="A299" s="6">
        <f>IF(Report2!D161="",0,Report2!D161)</f>
        <v>0</v>
      </c>
      <c r="B299" s="6" t="str">
        <f>IF(Report2!E161="","#N/A",Report2!E161)</f>
        <v>#N/A</v>
      </c>
      <c r="C299" s="6" t="str">
        <f>IF(Report2!F161="","#N/A",Report2!F161)</f>
        <v>#N/A</v>
      </c>
      <c r="D299" s="6" t="str">
        <f>IF(Report2!G161="","#N/A",Report2!G161)</f>
        <v>#N/A</v>
      </c>
      <c r="E299" s="8">
        <f>IF(Report2!H161="",DATE(1900,1,1),Report2!H161)</f>
        <v>1</v>
      </c>
      <c r="F299" s="6">
        <f>IF(Report2!I161="",0,Report2!I161)</f>
        <v>0</v>
      </c>
      <c r="G299" s="8">
        <f t="shared" si="10"/>
        <v>1</v>
      </c>
      <c r="H299" s="8">
        <f t="shared" si="10"/>
        <v>1</v>
      </c>
      <c r="I299" s="6">
        <v>0</v>
      </c>
      <c r="J299" s="8">
        <f t="shared" si="11"/>
        <v>1</v>
      </c>
      <c r="K299" s="8">
        <f t="shared" si="11"/>
        <v>1</v>
      </c>
      <c r="L299" s="6">
        <v>0</v>
      </c>
      <c r="M299" s="6" t="str">
        <f>IF(Report2!J161="","#N/A",Report2!J161)</f>
        <v>#N/A</v>
      </c>
    </row>
    <row r="300" spans="1:13" s="6" customFormat="1">
      <c r="A300" s="6">
        <f>IF(Report2!D162="",0,Report2!D162)</f>
        <v>0</v>
      </c>
      <c r="B300" s="6" t="str">
        <f>IF(Report2!E162="","#N/A",Report2!E162)</f>
        <v>#N/A</v>
      </c>
      <c r="C300" s="6" t="str">
        <f>IF(Report2!F162="","#N/A",Report2!F162)</f>
        <v>#N/A</v>
      </c>
      <c r="D300" s="6" t="str">
        <f>IF(Report2!G162="","#N/A",Report2!G162)</f>
        <v>#N/A</v>
      </c>
      <c r="E300" s="8">
        <f>IF(Report2!H162="",DATE(1900,1,1),Report2!H162)</f>
        <v>1</v>
      </c>
      <c r="F300" s="6">
        <f>IF(Report2!I162="",0,Report2!I162)</f>
        <v>0</v>
      </c>
      <c r="G300" s="8">
        <f t="shared" si="10"/>
        <v>1</v>
      </c>
      <c r="H300" s="8">
        <f t="shared" si="10"/>
        <v>1</v>
      </c>
      <c r="I300" s="6">
        <v>0</v>
      </c>
      <c r="J300" s="8">
        <f t="shared" si="11"/>
        <v>1</v>
      </c>
      <c r="K300" s="8">
        <f t="shared" si="11"/>
        <v>1</v>
      </c>
      <c r="L300" s="6">
        <v>0</v>
      </c>
      <c r="M300" s="6" t="str">
        <f>IF(Report2!J162="","#N/A",Report2!J162)</f>
        <v>#N/A</v>
      </c>
    </row>
  </sheetData>
  <phoneticPr fontId="7" type="noConversion"/>
  <pageMargins left="0.78740157499999996" right="0.78740157499999996" top="0.984251969" bottom="0.984251969" header="0.5" footer="0.5"/>
  <pageSetup paperSize="9"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85"/>
  <sheetViews>
    <sheetView workbookViewId="0">
      <pane ySplit="7" topLeftCell="A59" activePane="bottomLeft" state="frozen"/>
      <selection activeCell="F2" sqref="F2"/>
      <selection pane="bottomLeft" activeCell="F71" sqref="F71"/>
    </sheetView>
  </sheetViews>
  <sheetFormatPr baseColWidth="10" defaultColWidth="9.28515625" defaultRowHeight="12.75"/>
  <cols>
    <col min="1" max="1" width="18.28515625" style="16" bestFit="1" customWidth="1"/>
    <col min="2" max="2" width="6.5703125" style="17" bestFit="1" customWidth="1"/>
    <col min="3" max="3" width="10" style="16" bestFit="1" customWidth="1"/>
    <col min="4" max="4" width="16.42578125" style="16" bestFit="1" customWidth="1"/>
    <col min="5" max="5" width="32.7109375" style="16" customWidth="1"/>
    <col min="6" max="6" width="88.5703125" style="16" bestFit="1" customWidth="1"/>
    <col min="7" max="7" width="32.7109375" style="16" customWidth="1"/>
    <col min="8" max="16384" width="9.28515625" style="19"/>
  </cols>
  <sheetData>
    <row r="1" spans="1:7" s="10" customFormat="1" ht="15.75">
      <c r="A1" s="12" t="s">
        <v>204</v>
      </c>
      <c r="B1" s="11"/>
      <c r="C1" s="9"/>
      <c r="D1" s="9"/>
      <c r="E1" s="9"/>
      <c r="F1" s="9"/>
      <c r="G1" s="9"/>
    </row>
    <row r="2" spans="1:7" s="10" customFormat="1" ht="27" customHeight="1">
      <c r="A2" s="77" t="s">
        <v>257</v>
      </c>
      <c r="B2" s="77"/>
      <c r="C2" s="77"/>
      <c r="D2" s="77"/>
      <c r="E2" s="77"/>
      <c r="F2" s="77"/>
      <c r="G2" s="9"/>
    </row>
    <row r="3" spans="1:7" s="10" customFormat="1">
      <c r="A3" s="9"/>
      <c r="B3" s="11"/>
      <c r="C3" s="9"/>
      <c r="D3" s="9"/>
      <c r="E3" s="9"/>
      <c r="F3" s="9"/>
      <c r="G3" s="9"/>
    </row>
    <row r="4" spans="1:7" s="10" customFormat="1">
      <c r="A4" s="3" t="s">
        <v>180</v>
      </c>
      <c r="B4" s="20" t="s">
        <v>236</v>
      </c>
      <c r="C4" s="9" t="str">
        <f>VLOOKUP(98,TextID,CODE(B4)-64)</f>
        <v>DE - 1010</v>
      </c>
      <c r="F4" s="9"/>
      <c r="G4" s="9"/>
    </row>
    <row r="5" spans="1:7" s="10" customFormat="1">
      <c r="A5" s="3"/>
      <c r="B5" s="9"/>
      <c r="C5" s="9"/>
      <c r="D5" s="9"/>
      <c r="E5" s="9"/>
      <c r="F5" s="9"/>
      <c r="G5" s="9"/>
    </row>
    <row r="6" spans="1:7" s="14" customFormat="1">
      <c r="A6" s="13"/>
      <c r="B6" s="13"/>
      <c r="C6" s="16"/>
      <c r="D6" s="13"/>
      <c r="E6" s="13">
        <v>2000</v>
      </c>
      <c r="F6" s="13">
        <v>1010</v>
      </c>
      <c r="G6" s="13">
        <v>1080</v>
      </c>
    </row>
    <row r="7" spans="1:7" s="14" customFormat="1">
      <c r="A7" s="13" t="s">
        <v>171</v>
      </c>
      <c r="B7" s="13" t="s">
        <v>177</v>
      </c>
      <c r="C7" s="15" t="s">
        <v>68</v>
      </c>
      <c r="D7" s="13" t="s">
        <v>15</v>
      </c>
      <c r="E7" s="13" t="s">
        <v>172</v>
      </c>
      <c r="F7" s="13" t="s">
        <v>175</v>
      </c>
      <c r="G7" s="13" t="s">
        <v>176</v>
      </c>
    </row>
    <row r="8" spans="1:7">
      <c r="A8" s="16">
        <v>98</v>
      </c>
      <c r="B8" s="17" t="s">
        <v>178</v>
      </c>
      <c r="C8" s="18" t="s">
        <v>173</v>
      </c>
      <c r="D8" s="16" t="s">
        <v>181</v>
      </c>
      <c r="E8" s="16" t="s">
        <v>183</v>
      </c>
      <c r="F8" s="16" t="s">
        <v>184</v>
      </c>
      <c r="G8" s="16" t="s">
        <v>182</v>
      </c>
    </row>
    <row r="9" spans="1:7">
      <c r="A9" s="16">
        <v>100</v>
      </c>
      <c r="B9" s="17" t="s">
        <v>178</v>
      </c>
      <c r="C9" s="16" t="s">
        <v>173</v>
      </c>
      <c r="D9" s="16" t="s">
        <v>69</v>
      </c>
      <c r="E9" s="16" t="s">
        <v>196</v>
      </c>
      <c r="F9" s="16" t="s">
        <v>197</v>
      </c>
      <c r="G9" s="16" t="s">
        <v>198</v>
      </c>
    </row>
    <row r="10" spans="1:7">
      <c r="A10" s="16">
        <v>102</v>
      </c>
      <c r="C10" s="16" t="s">
        <v>173</v>
      </c>
      <c r="D10" s="16" t="s">
        <v>70</v>
      </c>
      <c r="E10" s="16" t="s">
        <v>32</v>
      </c>
      <c r="F10" s="16" t="s">
        <v>32</v>
      </c>
      <c r="G10" s="16" t="s">
        <v>32</v>
      </c>
    </row>
    <row r="11" spans="1:7">
      <c r="A11" s="16">
        <v>104</v>
      </c>
      <c r="C11" s="16" t="s">
        <v>173</v>
      </c>
      <c r="D11" s="16" t="s">
        <v>70</v>
      </c>
      <c r="E11" s="16" t="s">
        <v>71</v>
      </c>
      <c r="F11" s="16" t="s">
        <v>48</v>
      </c>
      <c r="G11" s="16" t="s">
        <v>72</v>
      </c>
    </row>
    <row r="12" spans="1:7">
      <c r="A12" s="16">
        <v>106</v>
      </c>
      <c r="C12" s="16" t="s">
        <v>173</v>
      </c>
      <c r="D12" s="16" t="s">
        <v>73</v>
      </c>
      <c r="E12" s="16" t="s">
        <v>74</v>
      </c>
      <c r="F12" s="16" t="s">
        <v>33</v>
      </c>
      <c r="G12" s="16" t="s">
        <v>75</v>
      </c>
    </row>
    <row r="13" spans="1:7">
      <c r="A13" s="16">
        <v>108</v>
      </c>
      <c r="B13" s="17" t="s">
        <v>178</v>
      </c>
      <c r="C13" s="16" t="s">
        <v>76</v>
      </c>
      <c r="D13" s="16" t="s">
        <v>77</v>
      </c>
      <c r="E13" s="16" t="s">
        <v>218</v>
      </c>
      <c r="F13" s="16" t="s">
        <v>220</v>
      </c>
      <c r="G13" s="16" t="s">
        <v>223</v>
      </c>
    </row>
    <row r="14" spans="1:7">
      <c r="A14" s="16">
        <v>110</v>
      </c>
      <c r="B14" s="17" t="s">
        <v>178</v>
      </c>
      <c r="C14" s="16" t="s">
        <v>76</v>
      </c>
      <c r="D14" s="16" t="s">
        <v>77</v>
      </c>
      <c r="E14" s="16" t="s">
        <v>219</v>
      </c>
      <c r="F14" s="16" t="s">
        <v>221</v>
      </c>
      <c r="G14" s="16" t="s">
        <v>224</v>
      </c>
    </row>
    <row r="15" spans="1:7">
      <c r="A15" s="16">
        <v>112</v>
      </c>
      <c r="B15" s="17" t="s">
        <v>178</v>
      </c>
      <c r="C15" s="16" t="s">
        <v>76</v>
      </c>
      <c r="D15" s="16" t="s">
        <v>77</v>
      </c>
      <c r="E15" s="16" t="s">
        <v>229</v>
      </c>
      <c r="F15" s="16" t="s">
        <v>222</v>
      </c>
      <c r="G15" s="16" t="s">
        <v>225</v>
      </c>
    </row>
    <row r="16" spans="1:7">
      <c r="A16" s="16">
        <v>116</v>
      </c>
      <c r="B16" s="17" t="s">
        <v>178</v>
      </c>
      <c r="C16" s="16" t="s">
        <v>76</v>
      </c>
      <c r="D16" s="16" t="s">
        <v>77</v>
      </c>
      <c r="E16" s="16" t="s">
        <v>240</v>
      </c>
      <c r="F16" s="16" t="s">
        <v>241</v>
      </c>
      <c r="G16" s="16" t="s">
        <v>242</v>
      </c>
    </row>
    <row r="17" spans="1:7">
      <c r="A17" s="16">
        <v>118</v>
      </c>
      <c r="B17" s="17" t="s">
        <v>178</v>
      </c>
      <c r="C17" s="16" t="s">
        <v>76</v>
      </c>
      <c r="D17" s="16" t="s">
        <v>77</v>
      </c>
      <c r="E17" s="16" t="s">
        <v>231</v>
      </c>
      <c r="F17" s="16" t="s">
        <v>1195</v>
      </c>
      <c r="G17" s="16" t="s">
        <v>228</v>
      </c>
    </row>
    <row r="18" spans="1:7">
      <c r="A18" s="16">
        <v>120</v>
      </c>
      <c r="B18" s="17" t="s">
        <v>178</v>
      </c>
      <c r="C18" s="16" t="s">
        <v>76</v>
      </c>
      <c r="D18" s="16" t="s">
        <v>77</v>
      </c>
      <c r="E18" s="16" t="s">
        <v>230</v>
      </c>
      <c r="F18" s="16" t="s">
        <v>226</v>
      </c>
      <c r="G18" s="16" t="s">
        <v>227</v>
      </c>
    </row>
    <row r="19" spans="1:7">
      <c r="A19" s="16">
        <v>122</v>
      </c>
      <c r="B19" s="17" t="s">
        <v>178</v>
      </c>
      <c r="C19" s="16" t="s">
        <v>76</v>
      </c>
      <c r="D19" s="16" t="s">
        <v>25</v>
      </c>
      <c r="E19" s="16" t="s">
        <v>80</v>
      </c>
      <c r="F19" s="16" t="s">
        <v>63</v>
      </c>
      <c r="G19" s="16" t="s">
        <v>79</v>
      </c>
    </row>
    <row r="20" spans="1:7">
      <c r="A20" s="16">
        <v>124</v>
      </c>
      <c r="C20" s="16" t="s">
        <v>76</v>
      </c>
      <c r="D20" s="16" t="s">
        <v>13</v>
      </c>
      <c r="E20" s="16" t="s">
        <v>81</v>
      </c>
      <c r="F20" s="16" t="s">
        <v>61</v>
      </c>
      <c r="G20" s="16" t="s">
        <v>82</v>
      </c>
    </row>
    <row r="21" spans="1:7">
      <c r="A21" s="16">
        <v>126</v>
      </c>
      <c r="C21" s="16" t="s">
        <v>76</v>
      </c>
      <c r="D21" s="16" t="s">
        <v>13</v>
      </c>
      <c r="E21" s="16" t="s">
        <v>0</v>
      </c>
      <c r="F21" s="16" t="s">
        <v>0</v>
      </c>
      <c r="G21" s="16" t="s">
        <v>0</v>
      </c>
    </row>
    <row r="22" spans="1:7">
      <c r="A22" s="16">
        <v>128</v>
      </c>
      <c r="C22" s="16" t="s">
        <v>76</v>
      </c>
      <c r="D22" s="16" t="s">
        <v>13</v>
      </c>
      <c r="E22" s="16" t="s">
        <v>1</v>
      </c>
      <c r="F22" s="16" t="s">
        <v>1</v>
      </c>
      <c r="G22" s="16" t="s">
        <v>1</v>
      </c>
    </row>
    <row r="23" spans="1:7">
      <c r="A23" s="16">
        <v>130</v>
      </c>
      <c r="C23" s="16" t="s">
        <v>76</v>
      </c>
      <c r="D23" s="16" t="s">
        <v>83</v>
      </c>
      <c r="E23" s="16" t="s">
        <v>84</v>
      </c>
      <c r="F23" s="16" t="s">
        <v>85</v>
      </c>
      <c r="G23" s="16" t="s">
        <v>86</v>
      </c>
    </row>
    <row r="24" spans="1:7">
      <c r="A24" s="16">
        <v>131</v>
      </c>
      <c r="B24" s="17" t="s">
        <v>178</v>
      </c>
      <c r="C24" s="16" t="s">
        <v>200</v>
      </c>
      <c r="D24" s="16" t="s">
        <v>25</v>
      </c>
      <c r="E24" s="16" t="s">
        <v>201</v>
      </c>
      <c r="F24" s="16" t="s">
        <v>1196</v>
      </c>
      <c r="G24" s="16" t="s">
        <v>202</v>
      </c>
    </row>
    <row r="25" spans="1:7">
      <c r="A25" s="16">
        <v>132</v>
      </c>
      <c r="B25" s="17" t="s">
        <v>178</v>
      </c>
      <c r="C25" s="16" t="s">
        <v>87</v>
      </c>
      <c r="D25" s="16" t="s">
        <v>25</v>
      </c>
      <c r="E25" s="16" t="s">
        <v>88</v>
      </c>
      <c r="F25" s="16" t="s">
        <v>31</v>
      </c>
      <c r="G25" s="16" t="s">
        <v>78</v>
      </c>
    </row>
    <row r="26" spans="1:7">
      <c r="A26" s="16">
        <v>134</v>
      </c>
      <c r="B26" s="17" t="s">
        <v>178</v>
      </c>
      <c r="C26" s="16" t="s">
        <v>87</v>
      </c>
      <c r="D26" s="16" t="s">
        <v>13</v>
      </c>
      <c r="E26" s="16" t="s">
        <v>89</v>
      </c>
      <c r="F26" s="16" t="s">
        <v>90</v>
      </c>
      <c r="G26" s="16" t="s">
        <v>91</v>
      </c>
    </row>
    <row r="27" spans="1:7">
      <c r="A27" s="16">
        <v>136</v>
      </c>
      <c r="B27" s="17" t="s">
        <v>178</v>
      </c>
      <c r="C27" s="16" t="s">
        <v>87</v>
      </c>
      <c r="D27" s="16" t="s">
        <v>92</v>
      </c>
      <c r="E27" s="16" t="s">
        <v>93</v>
      </c>
      <c r="F27" s="16" t="s">
        <v>94</v>
      </c>
      <c r="G27" s="16" t="s">
        <v>95</v>
      </c>
    </row>
    <row r="28" spans="1:7">
      <c r="A28" s="16">
        <v>138</v>
      </c>
      <c r="B28" s="17" t="s">
        <v>178</v>
      </c>
      <c r="C28" s="16" t="s">
        <v>87</v>
      </c>
      <c r="D28" s="16" t="s">
        <v>92</v>
      </c>
      <c r="E28" s="16" t="s">
        <v>96</v>
      </c>
      <c r="F28" s="16" t="s">
        <v>97</v>
      </c>
      <c r="G28" s="16" t="s">
        <v>98</v>
      </c>
    </row>
    <row r="29" spans="1:7">
      <c r="A29" s="16">
        <v>140</v>
      </c>
      <c r="B29" s="17" t="s">
        <v>178</v>
      </c>
      <c r="C29" s="16" t="s">
        <v>87</v>
      </c>
      <c r="D29" s="16" t="s">
        <v>92</v>
      </c>
      <c r="E29" s="16" t="s">
        <v>203</v>
      </c>
      <c r="F29" s="16" t="s">
        <v>99</v>
      </c>
      <c r="G29" s="16" t="s">
        <v>100</v>
      </c>
    </row>
    <row r="30" spans="1:7">
      <c r="A30" s="16">
        <v>142</v>
      </c>
      <c r="B30" s="17" t="s">
        <v>178</v>
      </c>
      <c r="C30" s="16" t="s">
        <v>87</v>
      </c>
      <c r="D30" s="16" t="s">
        <v>92</v>
      </c>
      <c r="E30" s="16" t="s">
        <v>101</v>
      </c>
      <c r="F30" s="16" t="s">
        <v>102</v>
      </c>
      <c r="G30" s="16" t="s">
        <v>103</v>
      </c>
    </row>
    <row r="31" spans="1:7">
      <c r="A31" s="16">
        <v>144</v>
      </c>
      <c r="B31" s="17" t="s">
        <v>178</v>
      </c>
      <c r="C31" s="16" t="s">
        <v>87</v>
      </c>
      <c r="D31" s="16" t="s">
        <v>92</v>
      </c>
      <c r="E31" s="16" t="s">
        <v>104</v>
      </c>
      <c r="F31" s="16" t="s">
        <v>105</v>
      </c>
      <c r="G31" s="16" t="s">
        <v>106</v>
      </c>
    </row>
    <row r="32" spans="1:7">
      <c r="A32" s="16">
        <v>146</v>
      </c>
      <c r="B32" s="17" t="s">
        <v>178</v>
      </c>
      <c r="C32" s="16" t="s">
        <v>87</v>
      </c>
      <c r="D32" s="16" t="s">
        <v>92</v>
      </c>
      <c r="E32" s="16" t="s">
        <v>107</v>
      </c>
      <c r="F32" s="16" t="s">
        <v>108</v>
      </c>
      <c r="G32" s="16" t="s">
        <v>109</v>
      </c>
    </row>
    <row r="33" spans="1:7">
      <c r="A33" s="16">
        <v>148</v>
      </c>
      <c r="B33" s="17" t="s">
        <v>178</v>
      </c>
      <c r="C33" s="16" t="s">
        <v>87</v>
      </c>
      <c r="D33" s="16" t="s">
        <v>92</v>
      </c>
      <c r="E33" s="16" t="s">
        <v>43</v>
      </c>
      <c r="F33" s="16" t="s">
        <v>20</v>
      </c>
      <c r="G33" s="16" t="s">
        <v>110</v>
      </c>
    </row>
    <row r="34" spans="1:7">
      <c r="A34" s="16">
        <v>150</v>
      </c>
      <c r="B34" s="17" t="s">
        <v>178</v>
      </c>
      <c r="C34" s="16" t="s">
        <v>87</v>
      </c>
      <c r="D34" s="16" t="s">
        <v>92</v>
      </c>
      <c r="E34" s="16" t="s">
        <v>0</v>
      </c>
      <c r="F34" s="16" t="s">
        <v>0</v>
      </c>
      <c r="G34" s="16" t="s">
        <v>0</v>
      </c>
    </row>
    <row r="35" spans="1:7">
      <c r="A35" s="16">
        <v>152</v>
      </c>
      <c r="B35" s="17" t="s">
        <v>178</v>
      </c>
      <c r="C35" s="16" t="s">
        <v>87</v>
      </c>
      <c r="D35" s="16" t="s">
        <v>111</v>
      </c>
      <c r="E35" s="16" t="s">
        <v>112</v>
      </c>
      <c r="F35" s="16" t="s">
        <v>113</v>
      </c>
      <c r="G35" s="16" t="s">
        <v>114</v>
      </c>
    </row>
    <row r="36" spans="1:7">
      <c r="A36" s="16">
        <v>154</v>
      </c>
      <c r="B36" s="17" t="s">
        <v>178</v>
      </c>
      <c r="C36" s="16" t="s">
        <v>87</v>
      </c>
      <c r="D36" s="16" t="s">
        <v>111</v>
      </c>
      <c r="E36" s="16" t="s">
        <v>115</v>
      </c>
      <c r="F36" s="16" t="s">
        <v>116</v>
      </c>
      <c r="G36" s="16" t="s">
        <v>117</v>
      </c>
    </row>
    <row r="37" spans="1:7">
      <c r="A37" s="16">
        <v>156</v>
      </c>
      <c r="B37" s="17" t="s">
        <v>178</v>
      </c>
      <c r="C37" s="16" t="s">
        <v>87</v>
      </c>
      <c r="D37" s="16" t="s">
        <v>111</v>
      </c>
      <c r="E37" s="16" t="s">
        <v>118</v>
      </c>
      <c r="F37" s="16" t="s">
        <v>119</v>
      </c>
      <c r="G37" s="16" t="s">
        <v>120</v>
      </c>
    </row>
    <row r="38" spans="1:7">
      <c r="A38" s="16">
        <v>158</v>
      </c>
      <c r="B38" s="17" t="s">
        <v>178</v>
      </c>
      <c r="C38" s="16" t="s">
        <v>87</v>
      </c>
      <c r="D38" s="16" t="s">
        <v>111</v>
      </c>
      <c r="E38" s="16" t="s">
        <v>121</v>
      </c>
      <c r="F38" s="16" t="s">
        <v>122</v>
      </c>
      <c r="G38" s="16" t="s">
        <v>123</v>
      </c>
    </row>
    <row r="39" spans="1:7">
      <c r="A39" s="16">
        <v>160</v>
      </c>
      <c r="B39" s="17" t="s">
        <v>178</v>
      </c>
      <c r="C39" s="16" t="s">
        <v>87</v>
      </c>
      <c r="D39" s="16" t="s">
        <v>111</v>
      </c>
      <c r="E39" s="16" t="s">
        <v>124</v>
      </c>
      <c r="F39" s="16" t="s">
        <v>125</v>
      </c>
      <c r="G39" s="16" t="s">
        <v>126</v>
      </c>
    </row>
    <row r="40" spans="1:7">
      <c r="A40" s="16">
        <v>162</v>
      </c>
      <c r="B40" s="17" t="s">
        <v>178</v>
      </c>
      <c r="C40" s="16" t="s">
        <v>87</v>
      </c>
      <c r="D40" s="16" t="s">
        <v>111</v>
      </c>
      <c r="E40" s="16" t="s">
        <v>127</v>
      </c>
      <c r="F40" s="16" t="s">
        <v>128</v>
      </c>
      <c r="G40" s="16" t="s">
        <v>129</v>
      </c>
    </row>
    <row r="41" spans="1:7">
      <c r="A41" s="16">
        <v>164</v>
      </c>
      <c r="B41" s="17" t="s">
        <v>178</v>
      </c>
      <c r="C41" s="16" t="s">
        <v>87</v>
      </c>
      <c r="D41" s="16" t="s">
        <v>111</v>
      </c>
      <c r="E41" s="16" t="s">
        <v>130</v>
      </c>
      <c r="F41" s="16" t="s">
        <v>131</v>
      </c>
      <c r="G41" s="16" t="s">
        <v>132</v>
      </c>
    </row>
    <row r="42" spans="1:7">
      <c r="A42" s="16">
        <v>166</v>
      </c>
      <c r="B42" s="17" t="s">
        <v>178</v>
      </c>
      <c r="C42" s="16" t="s">
        <v>87</v>
      </c>
      <c r="D42" s="16" t="s">
        <v>111</v>
      </c>
      <c r="E42" s="16" t="s">
        <v>133</v>
      </c>
      <c r="F42" s="16" t="s">
        <v>134</v>
      </c>
      <c r="G42" s="16" t="s">
        <v>135</v>
      </c>
    </row>
    <row r="43" spans="1:7">
      <c r="A43" s="16">
        <v>168</v>
      </c>
      <c r="B43" s="17" t="s">
        <v>178</v>
      </c>
      <c r="C43" s="16" t="s">
        <v>136</v>
      </c>
      <c r="D43" s="16" t="s">
        <v>25</v>
      </c>
      <c r="E43" s="16" t="s">
        <v>256</v>
      </c>
      <c r="F43" s="16" t="s">
        <v>51</v>
      </c>
      <c r="G43" s="16" t="s">
        <v>137</v>
      </c>
    </row>
    <row r="44" spans="1:7">
      <c r="A44" s="16">
        <v>170</v>
      </c>
      <c r="B44" s="17" t="s">
        <v>178</v>
      </c>
      <c r="C44" s="16" t="s">
        <v>136</v>
      </c>
      <c r="D44" s="16" t="s">
        <v>13</v>
      </c>
      <c r="E44" s="16" t="s">
        <v>89</v>
      </c>
      <c r="F44" s="16" t="s">
        <v>90</v>
      </c>
      <c r="G44" s="16" t="s">
        <v>138</v>
      </c>
    </row>
    <row r="45" spans="1:7">
      <c r="A45" s="16">
        <v>172</v>
      </c>
      <c r="B45" s="17" t="s">
        <v>178</v>
      </c>
      <c r="C45" s="16" t="s">
        <v>136</v>
      </c>
      <c r="D45" s="16" t="s">
        <v>13</v>
      </c>
      <c r="E45" s="16" t="s">
        <v>57</v>
      </c>
      <c r="F45" s="16" t="s">
        <v>57</v>
      </c>
      <c r="G45" s="16" t="s">
        <v>139</v>
      </c>
    </row>
    <row r="46" spans="1:7">
      <c r="A46" s="16">
        <v>174</v>
      </c>
      <c r="C46" s="16" t="s">
        <v>136</v>
      </c>
      <c r="D46" s="16" t="s">
        <v>13</v>
      </c>
      <c r="E46" s="16" t="s">
        <v>232</v>
      </c>
      <c r="F46" s="16" t="s">
        <v>140</v>
      </c>
      <c r="G46" s="16" t="s">
        <v>141</v>
      </c>
    </row>
    <row r="47" spans="1:7">
      <c r="A47" s="16">
        <v>176</v>
      </c>
      <c r="C47" s="16" t="s">
        <v>136</v>
      </c>
      <c r="D47" s="16" t="s">
        <v>13</v>
      </c>
      <c r="E47" s="16" t="s">
        <v>142</v>
      </c>
      <c r="F47" s="16" t="s">
        <v>34</v>
      </c>
      <c r="G47" s="16" t="s">
        <v>143</v>
      </c>
    </row>
    <row r="48" spans="1:7">
      <c r="A48" s="16">
        <v>178</v>
      </c>
      <c r="C48" s="16" t="s">
        <v>136</v>
      </c>
      <c r="D48" s="16" t="s">
        <v>13</v>
      </c>
      <c r="E48" s="16" t="s">
        <v>144</v>
      </c>
      <c r="F48" s="16" t="s">
        <v>36</v>
      </c>
      <c r="G48" s="16" t="s">
        <v>145</v>
      </c>
    </row>
    <row r="49" spans="1:7">
      <c r="A49" s="16">
        <v>180</v>
      </c>
      <c r="C49" s="16" t="s">
        <v>136</v>
      </c>
      <c r="D49" s="16" t="s">
        <v>13</v>
      </c>
      <c r="E49" s="16" t="s">
        <v>146</v>
      </c>
      <c r="F49" s="16" t="s">
        <v>56</v>
      </c>
      <c r="G49" s="16" t="s">
        <v>147</v>
      </c>
    </row>
    <row r="50" spans="1:7">
      <c r="A50" s="16">
        <v>182</v>
      </c>
      <c r="B50" s="17" t="s">
        <v>178</v>
      </c>
      <c r="C50" s="16" t="s">
        <v>136</v>
      </c>
      <c r="D50" s="16" t="s">
        <v>148</v>
      </c>
      <c r="E50" s="16" t="s">
        <v>149</v>
      </c>
      <c r="F50" s="16" t="s">
        <v>150</v>
      </c>
      <c r="G50" s="16" t="s">
        <v>151</v>
      </c>
    </row>
    <row r="51" spans="1:7">
      <c r="A51" s="16">
        <v>184</v>
      </c>
      <c r="B51" s="17" t="s">
        <v>178</v>
      </c>
      <c r="C51" s="16" t="s">
        <v>136</v>
      </c>
      <c r="D51" s="16" t="s">
        <v>148</v>
      </c>
      <c r="E51" s="16" t="s">
        <v>152</v>
      </c>
      <c r="F51" s="16" t="s">
        <v>16</v>
      </c>
      <c r="G51" s="16" t="s">
        <v>153</v>
      </c>
    </row>
    <row r="52" spans="1:7">
      <c r="A52" s="16">
        <v>186</v>
      </c>
      <c r="B52" s="17" t="s">
        <v>178</v>
      </c>
      <c r="C52" s="16" t="s">
        <v>136</v>
      </c>
      <c r="D52" s="16" t="s">
        <v>148</v>
      </c>
      <c r="E52" s="16" t="s">
        <v>154</v>
      </c>
      <c r="F52" s="16" t="s">
        <v>155</v>
      </c>
      <c r="G52" s="16" t="s">
        <v>156</v>
      </c>
    </row>
    <row r="53" spans="1:7">
      <c r="A53" s="16">
        <v>188</v>
      </c>
      <c r="C53" s="16" t="s">
        <v>136</v>
      </c>
      <c r="D53" s="16" t="s">
        <v>148</v>
      </c>
      <c r="E53" s="16" t="s">
        <v>157</v>
      </c>
      <c r="F53" s="16" t="s">
        <v>5</v>
      </c>
      <c r="G53" s="16" t="s">
        <v>158</v>
      </c>
    </row>
    <row r="54" spans="1:7">
      <c r="A54" s="16">
        <v>190</v>
      </c>
      <c r="C54" s="16" t="s">
        <v>136</v>
      </c>
      <c r="D54" s="16" t="s">
        <v>148</v>
      </c>
      <c r="E54" s="16" t="s">
        <v>159</v>
      </c>
      <c r="F54" s="16" t="s">
        <v>6</v>
      </c>
      <c r="G54" s="16" t="s">
        <v>160</v>
      </c>
    </row>
    <row r="55" spans="1:7">
      <c r="A55" s="16">
        <v>191</v>
      </c>
      <c r="B55" s="17" t="s">
        <v>178</v>
      </c>
      <c r="C55" s="16" t="s">
        <v>136</v>
      </c>
      <c r="D55" s="16" t="s">
        <v>13</v>
      </c>
      <c r="E55" s="16" t="s">
        <v>235</v>
      </c>
      <c r="F55" s="16" t="s">
        <v>234</v>
      </c>
      <c r="G55" s="16" t="s">
        <v>199</v>
      </c>
    </row>
    <row r="56" spans="1:7">
      <c r="A56" s="16">
        <v>192</v>
      </c>
      <c r="B56" s="17" t="s">
        <v>178</v>
      </c>
      <c r="C56" s="16" t="s">
        <v>136</v>
      </c>
      <c r="D56" s="16" t="s">
        <v>148</v>
      </c>
      <c r="E56" s="16" t="s">
        <v>7</v>
      </c>
      <c r="F56" s="16" t="s">
        <v>7</v>
      </c>
      <c r="G56" s="16" t="s">
        <v>161</v>
      </c>
    </row>
    <row r="57" spans="1:7">
      <c r="A57" s="16">
        <v>194</v>
      </c>
      <c r="C57" s="16" t="s">
        <v>173</v>
      </c>
      <c r="D57" s="16" t="s">
        <v>174</v>
      </c>
      <c r="E57" s="16" t="s">
        <v>162</v>
      </c>
      <c r="F57" s="16" t="s">
        <v>163</v>
      </c>
      <c r="G57" s="16" t="s">
        <v>164</v>
      </c>
    </row>
    <row r="58" spans="1:7">
      <c r="A58" s="16">
        <v>196</v>
      </c>
      <c r="C58" s="16" t="s">
        <v>173</v>
      </c>
      <c r="D58" s="16" t="s">
        <v>174</v>
      </c>
      <c r="E58" s="16" t="s">
        <v>165</v>
      </c>
      <c r="F58" s="16" t="s">
        <v>166</v>
      </c>
      <c r="G58" s="16" t="s">
        <v>167</v>
      </c>
    </row>
    <row r="59" spans="1:7">
      <c r="A59" s="16">
        <v>198</v>
      </c>
      <c r="C59" s="16" t="s">
        <v>173</v>
      </c>
      <c r="D59" s="16" t="s">
        <v>174</v>
      </c>
      <c r="E59" s="16" t="s">
        <v>168</v>
      </c>
      <c r="F59" s="16" t="s">
        <v>169</v>
      </c>
      <c r="G59" s="16" t="s">
        <v>170</v>
      </c>
    </row>
    <row r="60" spans="1:7">
      <c r="A60" s="16">
        <v>200</v>
      </c>
      <c r="B60" s="17" t="s">
        <v>178</v>
      </c>
      <c r="C60" s="16" t="s">
        <v>173</v>
      </c>
      <c r="D60" s="16" t="s">
        <v>174</v>
      </c>
      <c r="E60" s="16" t="s">
        <v>87</v>
      </c>
      <c r="F60" s="16" t="s">
        <v>179</v>
      </c>
      <c r="G60" s="16" t="s">
        <v>189</v>
      </c>
    </row>
    <row r="61" spans="1:7">
      <c r="A61" s="16">
        <v>202</v>
      </c>
      <c r="B61" s="17" t="s">
        <v>178</v>
      </c>
      <c r="C61" s="16" t="s">
        <v>173</v>
      </c>
      <c r="D61" s="16" t="s">
        <v>174</v>
      </c>
      <c r="E61" s="16" t="s">
        <v>233</v>
      </c>
      <c r="F61" s="16" t="s">
        <v>185</v>
      </c>
      <c r="G61" s="16" t="s">
        <v>187</v>
      </c>
    </row>
    <row r="62" spans="1:7">
      <c r="A62" s="16">
        <v>204</v>
      </c>
      <c r="B62" s="17" t="s">
        <v>178</v>
      </c>
      <c r="C62" s="16" t="s">
        <v>173</v>
      </c>
      <c r="D62" s="16" t="s">
        <v>174</v>
      </c>
      <c r="E62" s="16" t="s">
        <v>186</v>
      </c>
      <c r="F62" s="16" t="s">
        <v>239</v>
      </c>
      <c r="G62" s="16" t="s">
        <v>188</v>
      </c>
    </row>
    <row r="63" spans="1:7">
      <c r="A63" s="16">
        <v>206</v>
      </c>
      <c r="B63" s="17" t="s">
        <v>178</v>
      </c>
      <c r="C63" s="16" t="s">
        <v>173</v>
      </c>
      <c r="D63" s="16" t="s">
        <v>174</v>
      </c>
      <c r="E63" s="16" t="s">
        <v>190</v>
      </c>
      <c r="F63" s="16" t="s">
        <v>119</v>
      </c>
      <c r="G63" s="16" t="s">
        <v>199</v>
      </c>
    </row>
    <row r="64" spans="1:7">
      <c r="A64" s="16">
        <v>208</v>
      </c>
      <c r="B64" s="17" t="s">
        <v>178</v>
      </c>
      <c r="C64" s="16" t="s">
        <v>173</v>
      </c>
      <c r="D64" s="16" t="s">
        <v>174</v>
      </c>
      <c r="E64" s="16" t="s">
        <v>191</v>
      </c>
      <c r="F64" s="16" t="s">
        <v>259</v>
      </c>
      <c r="G64" s="16" t="s">
        <v>199</v>
      </c>
    </row>
    <row r="65" spans="1:7">
      <c r="A65" s="16">
        <v>210</v>
      </c>
      <c r="B65" s="17" t="s">
        <v>178</v>
      </c>
      <c r="C65" s="16" t="s">
        <v>173</v>
      </c>
      <c r="D65" s="16" t="s">
        <v>174</v>
      </c>
      <c r="E65" s="16" t="s">
        <v>192</v>
      </c>
      <c r="F65" s="16" t="s">
        <v>125</v>
      </c>
      <c r="G65" s="16" t="s">
        <v>199</v>
      </c>
    </row>
    <row r="66" spans="1:7">
      <c r="A66" s="16">
        <v>212</v>
      </c>
      <c r="B66" s="17" t="s">
        <v>178</v>
      </c>
      <c r="C66" s="16" t="s">
        <v>173</v>
      </c>
      <c r="D66" s="16" t="s">
        <v>174</v>
      </c>
      <c r="E66" s="16" t="s">
        <v>193</v>
      </c>
      <c r="F66" s="16" t="s">
        <v>128</v>
      </c>
      <c r="G66" s="16" t="s">
        <v>199</v>
      </c>
    </row>
    <row r="67" spans="1:7">
      <c r="A67" s="16">
        <v>214</v>
      </c>
      <c r="B67" s="17" t="s">
        <v>178</v>
      </c>
      <c r="C67" s="16" t="s">
        <v>173</v>
      </c>
      <c r="D67" s="16" t="s">
        <v>174</v>
      </c>
      <c r="E67" s="16" t="s">
        <v>195</v>
      </c>
      <c r="F67" s="16" t="s">
        <v>260</v>
      </c>
      <c r="G67" s="16" t="s">
        <v>199</v>
      </c>
    </row>
    <row r="68" spans="1:7">
      <c r="A68" s="16">
        <v>216</v>
      </c>
      <c r="B68" s="17" t="s">
        <v>178</v>
      </c>
      <c r="C68" s="16" t="s">
        <v>173</v>
      </c>
      <c r="D68" s="16" t="s">
        <v>174</v>
      </c>
      <c r="E68" s="16" t="s">
        <v>194</v>
      </c>
      <c r="F68" s="16" t="s">
        <v>261</v>
      </c>
      <c r="G68" s="16" t="s">
        <v>199</v>
      </c>
    </row>
    <row r="69" spans="1:7">
      <c r="A69" s="16">
        <v>218</v>
      </c>
      <c r="B69" s="17" t="s">
        <v>178</v>
      </c>
      <c r="C69" s="16" t="s">
        <v>216</v>
      </c>
      <c r="D69" s="16" t="s">
        <v>25</v>
      </c>
      <c r="E69" s="16" t="s">
        <v>217</v>
      </c>
      <c r="F69" s="16" t="s">
        <v>47</v>
      </c>
      <c r="G69" s="16" t="s">
        <v>199</v>
      </c>
    </row>
    <row r="70" spans="1:7">
      <c r="A70" s="16">
        <v>220</v>
      </c>
      <c r="B70" s="17" t="s">
        <v>178</v>
      </c>
      <c r="C70" s="16" t="s">
        <v>136</v>
      </c>
      <c r="D70" s="16" t="s">
        <v>174</v>
      </c>
      <c r="E70" s="16" t="s">
        <v>243</v>
      </c>
      <c r="F70" s="16" t="s">
        <v>246</v>
      </c>
      <c r="G70" s="16" t="s">
        <v>199</v>
      </c>
    </row>
    <row r="71" spans="1:7">
      <c r="A71" s="16">
        <v>222</v>
      </c>
      <c r="B71" s="17" t="s">
        <v>178</v>
      </c>
      <c r="C71" s="16" t="s">
        <v>136</v>
      </c>
      <c r="D71" s="16" t="s">
        <v>174</v>
      </c>
      <c r="E71" s="16" t="s">
        <v>245</v>
      </c>
      <c r="F71" s="76" t="s">
        <v>244</v>
      </c>
      <c r="G71" s="16" t="s">
        <v>250</v>
      </c>
    </row>
    <row r="72" spans="1:7">
      <c r="A72" s="16">
        <v>224</v>
      </c>
      <c r="B72" s="17" t="s">
        <v>178</v>
      </c>
      <c r="C72" s="16" t="s">
        <v>136</v>
      </c>
      <c r="D72" s="16" t="s">
        <v>174</v>
      </c>
      <c r="E72" s="16" t="s">
        <v>247</v>
      </c>
      <c r="F72" s="16" t="s">
        <v>246</v>
      </c>
      <c r="G72" s="16" t="s">
        <v>199</v>
      </c>
    </row>
    <row r="73" spans="1:7">
      <c r="A73" s="16">
        <v>226</v>
      </c>
      <c r="B73" s="17" t="s">
        <v>178</v>
      </c>
      <c r="C73" s="16" t="s">
        <v>136</v>
      </c>
      <c r="D73" s="16" t="s">
        <v>13</v>
      </c>
      <c r="E73" s="16" t="s">
        <v>252</v>
      </c>
      <c r="F73" s="16" t="s">
        <v>254</v>
      </c>
      <c r="G73" s="16" t="s">
        <v>199</v>
      </c>
    </row>
    <row r="74" spans="1:7">
      <c r="A74" s="16">
        <v>228</v>
      </c>
      <c r="B74" s="17" t="s">
        <v>178</v>
      </c>
      <c r="C74" s="16" t="s">
        <v>136</v>
      </c>
      <c r="D74" s="16" t="s">
        <v>13</v>
      </c>
      <c r="E74" s="16" t="s">
        <v>253</v>
      </c>
      <c r="F74" s="16" t="s">
        <v>255</v>
      </c>
      <c r="G74" s="16" t="s">
        <v>199</v>
      </c>
    </row>
    <row r="75" spans="1:7">
      <c r="A75" s="16">
        <v>230</v>
      </c>
      <c r="B75" s="17" t="s">
        <v>178</v>
      </c>
      <c r="C75" s="16" t="s">
        <v>216</v>
      </c>
      <c r="D75" s="16" t="s">
        <v>174</v>
      </c>
      <c r="E75" s="16" t="s">
        <v>249</v>
      </c>
      <c r="F75" s="16" t="s">
        <v>248</v>
      </c>
      <c r="G75" s="16" t="s">
        <v>199</v>
      </c>
    </row>
    <row r="76" spans="1:7">
      <c r="A76" s="16">
        <v>232</v>
      </c>
      <c r="B76" s="17" t="s">
        <v>178</v>
      </c>
      <c r="C76" s="16" t="s">
        <v>216</v>
      </c>
      <c r="D76" s="16" t="s">
        <v>174</v>
      </c>
      <c r="E76" s="16" t="s">
        <v>247</v>
      </c>
      <c r="F76" s="16" t="s">
        <v>246</v>
      </c>
      <c r="G76" s="16" t="s">
        <v>199</v>
      </c>
    </row>
    <row r="77" spans="1:7">
      <c r="A77" s="16">
        <v>300</v>
      </c>
      <c r="B77" s="17" t="s">
        <v>178</v>
      </c>
      <c r="C77" s="16" t="s">
        <v>195</v>
      </c>
      <c r="D77" s="16" t="s">
        <v>205</v>
      </c>
      <c r="E77" s="21" t="s">
        <v>258</v>
      </c>
      <c r="F77" s="22" t="s">
        <v>1182</v>
      </c>
      <c r="G77" s="21" t="s">
        <v>199</v>
      </c>
    </row>
    <row r="78" spans="1:7">
      <c r="A78" s="16">
        <v>302</v>
      </c>
      <c r="B78" s="17" t="s">
        <v>178</v>
      </c>
      <c r="C78" s="16" t="s">
        <v>195</v>
      </c>
      <c r="D78" s="16" t="s">
        <v>205</v>
      </c>
      <c r="E78" s="21" t="s">
        <v>211</v>
      </c>
      <c r="F78" s="22" t="s">
        <v>1798</v>
      </c>
      <c r="G78" s="21" t="s">
        <v>206</v>
      </c>
    </row>
    <row r="79" spans="1:7">
      <c r="A79" s="16">
        <v>304</v>
      </c>
      <c r="B79" s="17" t="s">
        <v>178</v>
      </c>
      <c r="C79" s="16" t="s">
        <v>195</v>
      </c>
      <c r="D79" s="16" t="s">
        <v>205</v>
      </c>
      <c r="E79" s="21" t="s">
        <v>212</v>
      </c>
      <c r="F79" s="22" t="s">
        <v>19</v>
      </c>
      <c r="G79" s="21" t="s">
        <v>207</v>
      </c>
    </row>
    <row r="80" spans="1:7">
      <c r="A80" s="16">
        <v>306</v>
      </c>
      <c r="B80" s="17" t="s">
        <v>178</v>
      </c>
      <c r="C80" s="16" t="s">
        <v>195</v>
      </c>
      <c r="D80" s="16" t="s">
        <v>205</v>
      </c>
      <c r="E80" s="21" t="s">
        <v>213</v>
      </c>
      <c r="F80" s="22" t="s">
        <v>266</v>
      </c>
      <c r="G80" s="21" t="s">
        <v>208</v>
      </c>
    </row>
    <row r="81" spans="1:7">
      <c r="A81" s="16">
        <v>308</v>
      </c>
      <c r="B81" s="17" t="s">
        <v>178</v>
      </c>
      <c r="C81" s="16" t="s">
        <v>195</v>
      </c>
      <c r="D81" s="16" t="s">
        <v>205</v>
      </c>
      <c r="E81" s="21" t="s">
        <v>214</v>
      </c>
      <c r="F81" s="22" t="s">
        <v>64</v>
      </c>
      <c r="G81" s="21" t="s">
        <v>209</v>
      </c>
    </row>
    <row r="82" spans="1:7">
      <c r="A82" s="16">
        <v>312</v>
      </c>
      <c r="B82" s="17" t="s">
        <v>178</v>
      </c>
      <c r="C82" s="16" t="s">
        <v>195</v>
      </c>
      <c r="D82" s="16" t="s">
        <v>205</v>
      </c>
      <c r="E82" s="21" t="s">
        <v>215</v>
      </c>
      <c r="F82" s="22" t="s">
        <v>65</v>
      </c>
      <c r="G82" s="21" t="s">
        <v>210</v>
      </c>
    </row>
    <row r="83" spans="1:7">
      <c r="A83" s="16">
        <v>326</v>
      </c>
      <c r="B83" s="17" t="s">
        <v>178</v>
      </c>
      <c r="C83" s="16" t="s">
        <v>136</v>
      </c>
      <c r="D83" s="16" t="s">
        <v>13</v>
      </c>
      <c r="E83" s="16" t="s">
        <v>1179</v>
      </c>
      <c r="F83" s="16" t="s">
        <v>1181</v>
      </c>
      <c r="G83" s="16" t="s">
        <v>199</v>
      </c>
    </row>
    <row r="84" spans="1:7">
      <c r="A84" s="16">
        <v>327</v>
      </c>
      <c r="B84" s="17" t="s">
        <v>178</v>
      </c>
      <c r="C84" s="16" t="s">
        <v>173</v>
      </c>
      <c r="D84" s="16" t="s">
        <v>174</v>
      </c>
      <c r="E84" s="16" t="s">
        <v>1183</v>
      </c>
      <c r="F84" s="16" t="s">
        <v>1184</v>
      </c>
      <c r="G84" s="16" t="s">
        <v>199</v>
      </c>
    </row>
    <row r="85" spans="1:7">
      <c r="A85" s="16">
        <v>328</v>
      </c>
      <c r="B85" s="17" t="s">
        <v>178</v>
      </c>
      <c r="C85" s="16" t="s">
        <v>136</v>
      </c>
      <c r="D85" s="16" t="s">
        <v>13</v>
      </c>
      <c r="E85" s="16" t="s">
        <v>1796</v>
      </c>
      <c r="F85" s="16" t="s">
        <v>1797</v>
      </c>
      <c r="G85" s="16" t="s">
        <v>199</v>
      </c>
    </row>
  </sheetData>
  <sheetProtection formatColumns="0" formatRows="0" insertColumns="0" insertRows="0" deleteColumns="0" deleteRows="0" sort="0"/>
  <autoFilter ref="A7:G77" xr:uid="{00000000-0009-0000-0000-000002000000}"/>
  <dataConsolidate/>
  <mergeCells count="1">
    <mergeCell ref="A2:F2"/>
  </mergeCells>
  <phoneticPr fontId="7" type="noConversion"/>
  <dataValidations disablePrompts="1" count="1">
    <dataValidation type="list" allowBlank="1" showInputMessage="1" showErrorMessage="1" promptTitle="Select language" prompt="Please select column letter corresponding to the language and press the button 'Execute translation'." sqref="B4" xr:uid="{00000000-0002-0000-0200-000000000000}">
      <formula1>"E, F, G, H, I, J, K, L, M, N, O, P, Q, R, S, T, U, V, W, X, Y, Z"</formula1>
    </dataValidation>
  </dataValidations>
  <printOptions headings="1"/>
  <pageMargins left="0.74803149606299213" right="0.74803149606299213" top="0.98425196850393704" bottom="0.98425196850393704" header="0.51181102362204722" footer="0.51181102362204722"/>
  <pageSetup paperSize="9" scale="50" fitToHeight="0" orientation="landscape" r:id="rId1"/>
  <headerFooter alignWithMargins="0">
    <oddHeader>&amp;LVELUX A/S&amp;R&amp;D</oddHeader>
    <oddFooter>&amp;LLHT / &amp;F&amp;C&amp;A&amp;RPage &amp;P of &amp;N</oddFooter>
  </headerFooter>
  <customProperties>
    <customPr name="_pios_id" r:id="rId2"/>
  </customProperties>
  <drawing r:id="rId3"/>
  <legacyDrawing r:id="rId4"/>
  <controls>
    <mc:AlternateContent xmlns:mc="http://schemas.openxmlformats.org/markup-compatibility/2006">
      <mc:Choice Requires="x14">
        <control shapeId="11288" r:id="rId5" name="CmdButton_Translate">
          <controlPr autoLine="0" r:id="rId6">
            <anchor moveWithCells="1">
              <from>
                <xdr:col>4</xdr:col>
                <xdr:colOff>1581150</xdr:colOff>
                <xdr:row>2</xdr:row>
                <xdr:rowOff>95250</xdr:rowOff>
              </from>
              <to>
                <xdr:col>5</xdr:col>
                <xdr:colOff>1200150</xdr:colOff>
                <xdr:row>4</xdr:row>
                <xdr:rowOff>66675</xdr:rowOff>
              </to>
            </anchor>
          </controlPr>
        </control>
      </mc:Choice>
      <mc:Fallback>
        <control shapeId="11288" r:id="rId5" name="CmdButton_Translate"/>
      </mc:Fallback>
    </mc:AlternateContent>
    <mc:AlternateContent xmlns:mc="http://schemas.openxmlformats.org/markup-compatibility/2006">
      <mc:Choice Requires="x14">
        <control shapeId="11295" r:id="rId7" name="CmdButton_Protection">
          <controlPr autoLine="0" r:id="rId8">
            <anchor moveWithCells="1">
              <from>
                <xdr:col>3</xdr:col>
                <xdr:colOff>400050</xdr:colOff>
                <xdr:row>2</xdr:row>
                <xdr:rowOff>95250</xdr:rowOff>
              </from>
              <to>
                <xdr:col>4</xdr:col>
                <xdr:colOff>1143000</xdr:colOff>
                <xdr:row>4</xdr:row>
                <xdr:rowOff>66675</xdr:rowOff>
              </to>
            </anchor>
          </controlPr>
        </control>
      </mc:Choice>
      <mc:Fallback>
        <control shapeId="11295" r:id="rId7" name="CmdButton_Protection"/>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04"/>
  <dimension ref="A1:D7"/>
  <sheetViews>
    <sheetView workbookViewId="0">
      <pane ySplit="1" topLeftCell="A2" activePane="bottomLeft" state="frozen"/>
      <selection activeCell="F2" sqref="F2"/>
      <selection pane="bottomLeft" activeCell="F2" sqref="F2"/>
    </sheetView>
  </sheetViews>
  <sheetFormatPr baseColWidth="10" defaultColWidth="9.28515625" defaultRowHeight="12.75"/>
  <cols>
    <col min="1" max="1" width="17" bestFit="1" customWidth="1"/>
    <col min="2" max="2" width="21.28515625" bestFit="1" customWidth="1"/>
    <col min="3" max="3" width="80.7109375" customWidth="1"/>
  </cols>
  <sheetData>
    <row r="1" spans="1:4" s="3" customFormat="1">
      <c r="A1" s="3" t="s">
        <v>3</v>
      </c>
      <c r="B1" s="3" t="s">
        <v>25</v>
      </c>
      <c r="C1" s="3" t="s">
        <v>26</v>
      </c>
      <c r="D1" s="3" t="s">
        <v>27</v>
      </c>
    </row>
    <row r="2" spans="1:4" s="4" customFormat="1" ht="51" customHeight="1">
      <c r="A2" s="4" t="s">
        <v>28</v>
      </c>
      <c r="B2" s="4" t="s">
        <v>46</v>
      </c>
      <c r="C2" s="4" t="s">
        <v>37</v>
      </c>
      <c r="D2" s="4">
        <f t="shared" ref="D2:D7" si="0">LEN(C2)</f>
        <v>73</v>
      </c>
    </row>
    <row r="3" spans="1:4" s="4" customFormat="1" ht="51" customHeight="1">
      <c r="A3" s="4" t="s">
        <v>29</v>
      </c>
      <c r="B3" s="4" t="s">
        <v>34</v>
      </c>
      <c r="C3" s="4" t="s">
        <v>35</v>
      </c>
      <c r="D3" s="4">
        <f t="shared" si="0"/>
        <v>164</v>
      </c>
    </row>
    <row r="4" spans="1:4" s="4" customFormat="1" ht="51" customHeight="1">
      <c r="A4" s="4" t="s">
        <v>2</v>
      </c>
      <c r="B4" s="4" t="s">
        <v>36</v>
      </c>
      <c r="C4" s="4" t="s">
        <v>49</v>
      </c>
      <c r="D4" s="4">
        <f t="shared" si="0"/>
        <v>178</v>
      </c>
    </row>
    <row r="5" spans="1:4" s="4" customFormat="1" ht="51" customHeight="1">
      <c r="A5" s="4" t="s">
        <v>30</v>
      </c>
      <c r="B5" s="4" t="s">
        <v>45</v>
      </c>
      <c r="C5" s="4" t="s">
        <v>237</v>
      </c>
      <c r="D5" s="4">
        <f t="shared" si="0"/>
        <v>173</v>
      </c>
    </row>
    <row r="6" spans="1:4" s="4" customFormat="1" ht="51" customHeight="1">
      <c r="D6" s="4">
        <f t="shared" si="0"/>
        <v>0</v>
      </c>
    </row>
    <row r="7" spans="1:4" s="4" customFormat="1" ht="51" customHeight="1">
      <c r="D7" s="4">
        <f t="shared" si="0"/>
        <v>0</v>
      </c>
    </row>
  </sheetData>
  <phoneticPr fontId="7" type="noConversion"/>
  <pageMargins left="0.78740157499999996" right="0.78740157499999996" top="0.984251969" bottom="0.984251969" header="0.5" footer="0.5"/>
  <headerFooter alignWithMargins="0"/>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05"/>
  <dimension ref="A1:D369"/>
  <sheetViews>
    <sheetView workbookViewId="0">
      <selection activeCell="J217" sqref="J217"/>
    </sheetView>
  </sheetViews>
  <sheetFormatPr baseColWidth="10" defaultColWidth="9.28515625" defaultRowHeight="12.75"/>
  <cols>
    <col min="1" max="1" width="25.5703125" style="24" customWidth="1"/>
    <col min="2" max="3" width="10.28515625" bestFit="1" customWidth="1"/>
    <col min="4" max="4" width="17.7109375" style="69" bestFit="1" customWidth="1"/>
  </cols>
  <sheetData>
    <row r="1" spans="1:4" s="3" customFormat="1">
      <c r="A1" s="23" t="s">
        <v>13</v>
      </c>
      <c r="B1" s="3" t="s">
        <v>12</v>
      </c>
      <c r="D1" s="68" t="s">
        <v>1180</v>
      </c>
    </row>
    <row r="2" spans="1:4">
      <c r="A2" s="65" t="s">
        <v>1792</v>
      </c>
      <c r="B2" s="2">
        <v>92</v>
      </c>
      <c r="C2" s="2"/>
      <c r="D2" s="69">
        <v>46097</v>
      </c>
    </row>
    <row r="3" spans="1:4">
      <c r="A3" s="65" t="s">
        <v>1793</v>
      </c>
      <c r="B3" s="2">
        <v>153</v>
      </c>
      <c r="C3" s="2"/>
      <c r="D3" s="69">
        <v>46098</v>
      </c>
    </row>
    <row r="4" spans="1:4">
      <c r="A4" s="65" t="s">
        <v>1794</v>
      </c>
      <c r="B4" s="2">
        <v>214</v>
      </c>
      <c r="C4" s="2"/>
      <c r="D4" s="69">
        <v>46099</v>
      </c>
    </row>
    <row r="5" spans="1:4">
      <c r="A5" s="65" t="s">
        <v>1795</v>
      </c>
      <c r="B5" s="2">
        <v>275</v>
      </c>
      <c r="C5" s="2"/>
      <c r="D5" s="69">
        <v>46100</v>
      </c>
    </row>
    <row r="6" spans="1:4">
      <c r="B6" s="2"/>
      <c r="C6" s="2"/>
      <c r="D6" s="69">
        <v>46101</v>
      </c>
    </row>
    <row r="7" spans="1:4">
      <c r="A7" s="23" t="s">
        <v>251</v>
      </c>
      <c r="B7" s="2"/>
      <c r="C7" s="2"/>
      <c r="D7" s="69">
        <v>46102</v>
      </c>
    </row>
    <row r="8" spans="1:4">
      <c r="A8" s="24">
        <v>2026</v>
      </c>
      <c r="B8" s="2"/>
      <c r="C8" s="2"/>
      <c r="D8" s="69">
        <v>46103</v>
      </c>
    </row>
    <row r="9" spans="1:4">
      <c r="B9" s="2"/>
      <c r="C9" s="2"/>
      <c r="D9" s="69">
        <v>46104</v>
      </c>
    </row>
    <row r="10" spans="1:4">
      <c r="B10" s="2"/>
      <c r="C10" s="2"/>
      <c r="D10" s="69">
        <v>46105</v>
      </c>
    </row>
    <row r="11" spans="1:4">
      <c r="B11" s="2"/>
      <c r="C11" s="2"/>
      <c r="D11" s="69">
        <v>46106</v>
      </c>
    </row>
    <row r="12" spans="1:4">
      <c r="B12" s="2"/>
      <c r="C12" s="2"/>
      <c r="D12" s="69">
        <v>46107</v>
      </c>
    </row>
    <row r="13" spans="1:4">
      <c r="B13" s="2"/>
      <c r="C13" s="2"/>
      <c r="D13" s="69">
        <v>46108</v>
      </c>
    </row>
    <row r="14" spans="1:4">
      <c r="C14" s="2"/>
      <c r="D14" s="69">
        <v>46109</v>
      </c>
    </row>
    <row r="15" spans="1:4">
      <c r="C15" s="2"/>
      <c r="D15" s="69">
        <v>46110</v>
      </c>
    </row>
    <row r="16" spans="1:4">
      <c r="C16" s="2"/>
      <c r="D16" s="69">
        <v>46111</v>
      </c>
    </row>
    <row r="17" spans="3:4">
      <c r="C17" s="2"/>
      <c r="D17" s="69">
        <v>46112</v>
      </c>
    </row>
    <row r="18" spans="3:4">
      <c r="C18" s="2"/>
      <c r="D18" s="69">
        <v>46113</v>
      </c>
    </row>
    <row r="19" spans="3:4">
      <c r="C19" s="2"/>
      <c r="D19" s="69">
        <v>46114</v>
      </c>
    </row>
    <row r="20" spans="3:4">
      <c r="C20" s="2"/>
      <c r="D20" s="69">
        <v>46115</v>
      </c>
    </row>
    <row r="21" spans="3:4">
      <c r="C21" s="2"/>
      <c r="D21" s="69">
        <v>46116</v>
      </c>
    </row>
    <row r="22" spans="3:4">
      <c r="C22" s="2"/>
      <c r="D22" s="69">
        <v>46117</v>
      </c>
    </row>
    <row r="23" spans="3:4">
      <c r="C23" s="2"/>
      <c r="D23" s="69">
        <v>46118</v>
      </c>
    </row>
    <row r="24" spans="3:4">
      <c r="C24" s="2"/>
      <c r="D24" s="69">
        <v>46119</v>
      </c>
    </row>
    <row r="25" spans="3:4">
      <c r="C25" s="2"/>
      <c r="D25" s="69">
        <v>46120</v>
      </c>
    </row>
    <row r="26" spans="3:4">
      <c r="C26" s="2"/>
      <c r="D26" s="69">
        <v>46121</v>
      </c>
    </row>
    <row r="27" spans="3:4">
      <c r="C27" s="2"/>
      <c r="D27" s="69">
        <v>46122</v>
      </c>
    </row>
    <row r="28" spans="3:4">
      <c r="C28" s="2"/>
      <c r="D28" s="69">
        <v>46123</v>
      </c>
    </row>
    <row r="29" spans="3:4">
      <c r="C29" s="2"/>
      <c r="D29" s="69">
        <v>46124</v>
      </c>
    </row>
    <row r="30" spans="3:4">
      <c r="C30" s="2"/>
      <c r="D30" s="69">
        <v>46125</v>
      </c>
    </row>
    <row r="31" spans="3:4">
      <c r="C31" s="2"/>
      <c r="D31" s="69">
        <v>46126</v>
      </c>
    </row>
    <row r="32" spans="3:4">
      <c r="C32" s="2"/>
      <c r="D32" s="69">
        <v>46127</v>
      </c>
    </row>
    <row r="33" spans="3:4">
      <c r="C33" s="2"/>
      <c r="D33" s="69">
        <v>46128</v>
      </c>
    </row>
    <row r="34" spans="3:4">
      <c r="C34" s="2"/>
      <c r="D34" s="69">
        <v>46129</v>
      </c>
    </row>
    <row r="35" spans="3:4">
      <c r="C35" s="2"/>
      <c r="D35" s="69">
        <v>46130</v>
      </c>
    </row>
    <row r="36" spans="3:4">
      <c r="C36" s="2"/>
      <c r="D36" s="69">
        <v>46131</v>
      </c>
    </row>
    <row r="37" spans="3:4">
      <c r="C37" s="2"/>
      <c r="D37" s="69">
        <v>46132</v>
      </c>
    </row>
    <row r="38" spans="3:4">
      <c r="C38" s="2"/>
      <c r="D38" s="69">
        <v>46133</v>
      </c>
    </row>
    <row r="39" spans="3:4">
      <c r="C39" s="2"/>
      <c r="D39" s="69">
        <v>46134</v>
      </c>
    </row>
    <row r="40" spans="3:4">
      <c r="C40" s="2"/>
      <c r="D40" s="69">
        <v>46135</v>
      </c>
    </row>
    <row r="41" spans="3:4">
      <c r="C41" s="2"/>
      <c r="D41" s="69">
        <v>46136</v>
      </c>
    </row>
    <row r="42" spans="3:4">
      <c r="C42" s="2"/>
      <c r="D42" s="69">
        <v>46137</v>
      </c>
    </row>
    <row r="43" spans="3:4">
      <c r="C43" s="2"/>
      <c r="D43" s="69">
        <v>46138</v>
      </c>
    </row>
    <row r="44" spans="3:4">
      <c r="C44" s="2"/>
      <c r="D44" s="69">
        <v>46139</v>
      </c>
    </row>
    <row r="45" spans="3:4">
      <c r="C45" s="2"/>
      <c r="D45" s="69">
        <v>46140</v>
      </c>
    </row>
    <row r="46" spans="3:4">
      <c r="C46" s="2"/>
      <c r="D46" s="69">
        <v>46141</v>
      </c>
    </row>
    <row r="47" spans="3:4">
      <c r="C47" s="2"/>
      <c r="D47" s="69">
        <v>46142</v>
      </c>
    </row>
    <row r="48" spans="3:4">
      <c r="C48" s="2"/>
      <c r="D48" s="69">
        <v>46143</v>
      </c>
    </row>
    <row r="49" spans="3:4">
      <c r="C49" s="2"/>
      <c r="D49" s="69">
        <v>46144</v>
      </c>
    </row>
    <row r="50" spans="3:4">
      <c r="C50" s="2"/>
      <c r="D50" s="69">
        <v>46145</v>
      </c>
    </row>
    <row r="51" spans="3:4">
      <c r="C51" s="2"/>
      <c r="D51" s="69">
        <v>46146</v>
      </c>
    </row>
    <row r="52" spans="3:4">
      <c r="C52" s="2"/>
      <c r="D52" s="69">
        <v>46147</v>
      </c>
    </row>
    <row r="53" spans="3:4">
      <c r="C53" s="2"/>
      <c r="D53" s="69">
        <v>46148</v>
      </c>
    </row>
    <row r="54" spans="3:4">
      <c r="C54" s="2"/>
      <c r="D54" s="69">
        <v>46149</v>
      </c>
    </row>
    <row r="55" spans="3:4">
      <c r="C55" s="2"/>
      <c r="D55" s="69">
        <v>46150</v>
      </c>
    </row>
    <row r="56" spans="3:4">
      <c r="C56" s="2"/>
      <c r="D56" s="69">
        <v>46151</v>
      </c>
    </row>
    <row r="57" spans="3:4">
      <c r="C57" s="2"/>
      <c r="D57" s="69">
        <v>46152</v>
      </c>
    </row>
    <row r="58" spans="3:4">
      <c r="C58" s="2"/>
      <c r="D58" s="69">
        <v>46153</v>
      </c>
    </row>
    <row r="59" spans="3:4">
      <c r="C59" s="2"/>
      <c r="D59" s="69">
        <v>46154</v>
      </c>
    </row>
    <row r="60" spans="3:4">
      <c r="C60" s="2"/>
      <c r="D60" s="69">
        <v>46155</v>
      </c>
    </row>
    <row r="61" spans="3:4">
      <c r="C61" s="2"/>
      <c r="D61" s="69">
        <v>46156</v>
      </c>
    </row>
    <row r="62" spans="3:4">
      <c r="C62" s="2"/>
      <c r="D62" s="69">
        <v>46157</v>
      </c>
    </row>
    <row r="63" spans="3:4">
      <c r="C63" s="2"/>
      <c r="D63" s="69">
        <v>46158</v>
      </c>
    </row>
    <row r="64" spans="3:4">
      <c r="C64" s="2"/>
      <c r="D64" s="69">
        <v>46159</v>
      </c>
    </row>
    <row r="65" spans="3:4">
      <c r="C65" s="2"/>
      <c r="D65" s="69">
        <v>46160</v>
      </c>
    </row>
    <row r="66" spans="3:4">
      <c r="C66" s="2"/>
      <c r="D66" s="69">
        <v>46161</v>
      </c>
    </row>
    <row r="67" spans="3:4">
      <c r="C67" s="2"/>
      <c r="D67" s="69">
        <v>46162</v>
      </c>
    </row>
    <row r="68" spans="3:4">
      <c r="C68" s="2"/>
      <c r="D68" s="69">
        <v>46163</v>
      </c>
    </row>
    <row r="69" spans="3:4">
      <c r="C69" s="2"/>
      <c r="D69" s="69">
        <v>46164</v>
      </c>
    </row>
    <row r="70" spans="3:4">
      <c r="C70" s="2"/>
      <c r="D70" s="69">
        <v>46165</v>
      </c>
    </row>
    <row r="71" spans="3:4">
      <c r="C71" s="2"/>
      <c r="D71" s="69">
        <v>46166</v>
      </c>
    </row>
    <row r="72" spans="3:4">
      <c r="C72" s="2"/>
      <c r="D72" s="69">
        <v>46167</v>
      </c>
    </row>
    <row r="73" spans="3:4">
      <c r="C73" s="2"/>
      <c r="D73" s="69">
        <v>46168</v>
      </c>
    </row>
    <row r="74" spans="3:4">
      <c r="C74" s="2"/>
      <c r="D74" s="69">
        <v>46169</v>
      </c>
    </row>
    <row r="75" spans="3:4">
      <c r="C75" s="2"/>
      <c r="D75" s="69">
        <v>46170</v>
      </c>
    </row>
    <row r="76" spans="3:4">
      <c r="C76" s="2"/>
      <c r="D76" s="69">
        <v>46171</v>
      </c>
    </row>
    <row r="77" spans="3:4">
      <c r="C77" s="2"/>
      <c r="D77" s="69">
        <v>46172</v>
      </c>
    </row>
    <row r="78" spans="3:4">
      <c r="C78" s="2"/>
      <c r="D78" s="69">
        <v>46173</v>
      </c>
    </row>
    <row r="79" spans="3:4">
      <c r="C79" s="2"/>
      <c r="D79" s="69">
        <v>46174</v>
      </c>
    </row>
    <row r="80" spans="3:4">
      <c r="C80" s="2"/>
      <c r="D80" s="69">
        <v>46175</v>
      </c>
    </row>
    <row r="81" spans="3:4">
      <c r="C81" s="2"/>
      <c r="D81" s="69">
        <v>46176</v>
      </c>
    </row>
    <row r="82" spans="3:4">
      <c r="C82" s="2"/>
      <c r="D82" s="69">
        <v>46177</v>
      </c>
    </row>
    <row r="83" spans="3:4">
      <c r="C83" s="2"/>
      <c r="D83" s="69">
        <v>46178</v>
      </c>
    </row>
    <row r="84" spans="3:4">
      <c r="C84" s="2"/>
      <c r="D84" s="69">
        <v>46179</v>
      </c>
    </row>
    <row r="85" spans="3:4">
      <c r="C85" s="2"/>
      <c r="D85" s="69">
        <v>46180</v>
      </c>
    </row>
    <row r="86" spans="3:4">
      <c r="C86" s="2"/>
      <c r="D86" s="69">
        <v>46181</v>
      </c>
    </row>
    <row r="87" spans="3:4">
      <c r="C87" s="2"/>
      <c r="D87" s="69">
        <v>46182</v>
      </c>
    </row>
    <row r="88" spans="3:4">
      <c r="C88" s="2"/>
      <c r="D88" s="69">
        <v>46183</v>
      </c>
    </row>
    <row r="89" spans="3:4">
      <c r="C89" s="2"/>
      <c r="D89" s="69">
        <v>46184</v>
      </c>
    </row>
    <row r="90" spans="3:4">
      <c r="C90" s="2"/>
      <c r="D90" s="69">
        <v>46185</v>
      </c>
    </row>
    <row r="91" spans="3:4">
      <c r="C91" s="2"/>
      <c r="D91" s="69">
        <v>46186</v>
      </c>
    </row>
    <row r="92" spans="3:4">
      <c r="C92" s="2"/>
      <c r="D92" s="69">
        <v>46187</v>
      </c>
    </row>
    <row r="93" spans="3:4">
      <c r="C93" s="2"/>
      <c r="D93" s="69">
        <v>46188</v>
      </c>
    </row>
    <row r="94" spans="3:4">
      <c r="C94" s="2"/>
      <c r="D94" s="69">
        <v>46189</v>
      </c>
    </row>
    <row r="95" spans="3:4">
      <c r="C95" s="2"/>
      <c r="D95" s="69">
        <v>46190</v>
      </c>
    </row>
    <row r="96" spans="3:4">
      <c r="C96" s="2"/>
      <c r="D96" s="69">
        <v>46191</v>
      </c>
    </row>
    <row r="97" spans="3:4">
      <c r="C97" s="2"/>
      <c r="D97" s="69">
        <v>46192</v>
      </c>
    </row>
    <row r="98" spans="3:4">
      <c r="C98" s="2"/>
      <c r="D98" s="69">
        <v>46193</v>
      </c>
    </row>
    <row r="99" spans="3:4">
      <c r="C99" s="2"/>
      <c r="D99" s="69">
        <v>46194</v>
      </c>
    </row>
    <row r="100" spans="3:4">
      <c r="C100" s="2"/>
      <c r="D100" s="69">
        <v>46195</v>
      </c>
    </row>
    <row r="101" spans="3:4">
      <c r="C101" s="2"/>
      <c r="D101" s="69">
        <v>46196</v>
      </c>
    </row>
    <row r="102" spans="3:4">
      <c r="C102" s="2"/>
      <c r="D102" s="69">
        <v>46197</v>
      </c>
    </row>
    <row r="103" spans="3:4">
      <c r="C103" s="2"/>
      <c r="D103" s="69">
        <v>46198</v>
      </c>
    </row>
    <row r="104" spans="3:4">
      <c r="C104" s="2"/>
      <c r="D104" s="69">
        <v>46199</v>
      </c>
    </row>
    <row r="105" spans="3:4">
      <c r="C105" s="2"/>
      <c r="D105" s="69">
        <v>46200</v>
      </c>
    </row>
    <row r="106" spans="3:4">
      <c r="C106" s="2"/>
      <c r="D106" s="69">
        <v>46201</v>
      </c>
    </row>
    <row r="107" spans="3:4">
      <c r="C107" s="2"/>
      <c r="D107" s="69">
        <v>46202</v>
      </c>
    </row>
    <row r="108" spans="3:4">
      <c r="C108" s="2"/>
      <c r="D108" s="69">
        <v>46203</v>
      </c>
    </row>
    <row r="109" spans="3:4">
      <c r="C109" s="2"/>
      <c r="D109" s="69">
        <v>46204</v>
      </c>
    </row>
    <row r="110" spans="3:4">
      <c r="C110" s="2"/>
      <c r="D110" s="69">
        <v>46205</v>
      </c>
    </row>
    <row r="111" spans="3:4">
      <c r="C111" s="2"/>
      <c r="D111" s="69">
        <v>46206</v>
      </c>
    </row>
    <row r="112" spans="3:4">
      <c r="C112" s="2"/>
      <c r="D112" s="69">
        <v>46207</v>
      </c>
    </row>
    <row r="113" spans="3:4">
      <c r="C113" s="2"/>
      <c r="D113" s="69">
        <v>46208</v>
      </c>
    </row>
    <row r="114" spans="3:4">
      <c r="C114" s="2"/>
      <c r="D114" s="69">
        <v>46209</v>
      </c>
    </row>
    <row r="115" spans="3:4">
      <c r="C115" s="2"/>
      <c r="D115" s="69">
        <v>46210</v>
      </c>
    </row>
    <row r="116" spans="3:4">
      <c r="C116" s="2"/>
      <c r="D116" s="69">
        <v>46211</v>
      </c>
    </row>
    <row r="117" spans="3:4">
      <c r="C117" s="2"/>
      <c r="D117" s="69">
        <v>46212</v>
      </c>
    </row>
    <row r="118" spans="3:4">
      <c r="C118" s="2"/>
      <c r="D118" s="69">
        <v>46213</v>
      </c>
    </row>
    <row r="119" spans="3:4">
      <c r="C119" s="2"/>
      <c r="D119" s="69">
        <v>46214</v>
      </c>
    </row>
    <row r="120" spans="3:4">
      <c r="C120" s="2"/>
      <c r="D120" s="69">
        <v>46215</v>
      </c>
    </row>
    <row r="121" spans="3:4">
      <c r="C121" s="2"/>
      <c r="D121" s="69">
        <v>46216</v>
      </c>
    </row>
    <row r="122" spans="3:4">
      <c r="C122" s="2"/>
      <c r="D122" s="69">
        <v>46217</v>
      </c>
    </row>
    <row r="123" spans="3:4">
      <c r="C123" s="2"/>
      <c r="D123" s="69">
        <v>46218</v>
      </c>
    </row>
    <row r="124" spans="3:4">
      <c r="C124" s="2"/>
      <c r="D124" s="69">
        <v>46219</v>
      </c>
    </row>
    <row r="125" spans="3:4">
      <c r="C125" s="2"/>
      <c r="D125" s="69">
        <v>46220</v>
      </c>
    </row>
    <row r="126" spans="3:4">
      <c r="C126" s="2"/>
      <c r="D126" s="69">
        <v>46221</v>
      </c>
    </row>
    <row r="127" spans="3:4">
      <c r="C127" s="2"/>
      <c r="D127" s="69">
        <v>46222</v>
      </c>
    </row>
    <row r="128" spans="3:4">
      <c r="C128" s="2"/>
      <c r="D128" s="69">
        <v>46223</v>
      </c>
    </row>
    <row r="129" spans="3:4">
      <c r="C129" s="2"/>
      <c r="D129" s="69">
        <v>46224</v>
      </c>
    </row>
    <row r="130" spans="3:4">
      <c r="C130" s="2"/>
      <c r="D130" s="69">
        <v>46225</v>
      </c>
    </row>
    <row r="131" spans="3:4">
      <c r="C131" s="2"/>
      <c r="D131" s="69">
        <v>46226</v>
      </c>
    </row>
    <row r="132" spans="3:4">
      <c r="C132" s="2"/>
      <c r="D132" s="69">
        <v>46227</v>
      </c>
    </row>
    <row r="133" spans="3:4">
      <c r="C133" s="2"/>
      <c r="D133" s="69">
        <v>46228</v>
      </c>
    </row>
    <row r="134" spans="3:4">
      <c r="C134" s="2"/>
      <c r="D134" s="69">
        <v>46229</v>
      </c>
    </row>
    <row r="135" spans="3:4">
      <c r="C135" s="2"/>
      <c r="D135" s="69">
        <v>46230</v>
      </c>
    </row>
    <row r="136" spans="3:4">
      <c r="C136" s="2"/>
      <c r="D136" s="69">
        <v>46231</v>
      </c>
    </row>
    <row r="137" spans="3:4">
      <c r="C137" s="2"/>
      <c r="D137" s="69">
        <v>46232</v>
      </c>
    </row>
    <row r="138" spans="3:4">
      <c r="C138" s="2"/>
      <c r="D138" s="69">
        <v>46233</v>
      </c>
    </row>
    <row r="139" spans="3:4">
      <c r="C139" s="2"/>
      <c r="D139" s="69">
        <v>46234</v>
      </c>
    </row>
    <row r="140" spans="3:4">
      <c r="C140" s="2"/>
      <c r="D140" s="69">
        <v>46235</v>
      </c>
    </row>
    <row r="141" spans="3:4">
      <c r="C141" s="2"/>
      <c r="D141" s="69">
        <v>46236</v>
      </c>
    </row>
    <row r="142" spans="3:4">
      <c r="C142" s="2"/>
      <c r="D142" s="69">
        <v>46237</v>
      </c>
    </row>
    <row r="143" spans="3:4">
      <c r="C143" s="2"/>
      <c r="D143" s="69">
        <v>46238</v>
      </c>
    </row>
    <row r="144" spans="3:4">
      <c r="C144" s="2"/>
      <c r="D144" s="69">
        <v>46239</v>
      </c>
    </row>
    <row r="145" spans="3:4">
      <c r="C145" s="2"/>
      <c r="D145" s="69">
        <v>46240</v>
      </c>
    </row>
    <row r="146" spans="3:4">
      <c r="C146" s="2"/>
      <c r="D146" s="69">
        <v>46241</v>
      </c>
    </row>
    <row r="147" spans="3:4">
      <c r="C147" s="2"/>
      <c r="D147" s="69">
        <v>46242</v>
      </c>
    </row>
    <row r="148" spans="3:4">
      <c r="C148" s="2"/>
      <c r="D148" s="69">
        <v>46243</v>
      </c>
    </row>
    <row r="149" spans="3:4">
      <c r="C149" s="2"/>
      <c r="D149" s="69">
        <v>46244</v>
      </c>
    </row>
    <row r="150" spans="3:4">
      <c r="C150" s="2"/>
      <c r="D150" s="69">
        <v>46245</v>
      </c>
    </row>
    <row r="151" spans="3:4">
      <c r="C151" s="2"/>
      <c r="D151" s="69">
        <v>46246</v>
      </c>
    </row>
    <row r="152" spans="3:4">
      <c r="C152" s="2"/>
      <c r="D152" s="69">
        <v>46247</v>
      </c>
    </row>
    <row r="153" spans="3:4">
      <c r="C153" s="2"/>
      <c r="D153" s="69">
        <v>46248</v>
      </c>
    </row>
    <row r="154" spans="3:4">
      <c r="C154" s="2"/>
      <c r="D154" s="69">
        <v>46249</v>
      </c>
    </row>
    <row r="155" spans="3:4">
      <c r="C155" s="2"/>
      <c r="D155" s="69">
        <v>46250</v>
      </c>
    </row>
    <row r="156" spans="3:4">
      <c r="C156" s="2"/>
      <c r="D156" s="69">
        <v>46251</v>
      </c>
    </row>
    <row r="157" spans="3:4">
      <c r="C157" s="2"/>
      <c r="D157" s="69">
        <v>46252</v>
      </c>
    </row>
    <row r="158" spans="3:4">
      <c r="C158" s="2"/>
      <c r="D158" s="69">
        <v>46253</v>
      </c>
    </row>
    <row r="159" spans="3:4">
      <c r="C159" s="2"/>
      <c r="D159" s="69">
        <v>46254</v>
      </c>
    </row>
    <row r="160" spans="3:4">
      <c r="C160" s="2"/>
      <c r="D160" s="69">
        <v>46255</v>
      </c>
    </row>
    <row r="161" spans="3:4">
      <c r="C161" s="2"/>
      <c r="D161" s="69">
        <v>46256</v>
      </c>
    </row>
    <row r="162" spans="3:4">
      <c r="C162" s="2"/>
      <c r="D162" s="69">
        <v>46257</v>
      </c>
    </row>
    <row r="163" spans="3:4">
      <c r="C163" s="2"/>
      <c r="D163" s="69">
        <v>46258</v>
      </c>
    </row>
    <row r="164" spans="3:4">
      <c r="C164" s="2"/>
      <c r="D164" s="69">
        <v>46259</v>
      </c>
    </row>
    <row r="165" spans="3:4">
      <c r="C165" s="2"/>
      <c r="D165" s="69">
        <v>46260</v>
      </c>
    </row>
    <row r="166" spans="3:4">
      <c r="C166" s="2"/>
      <c r="D166" s="69">
        <v>46261</v>
      </c>
    </row>
    <row r="167" spans="3:4">
      <c r="C167" s="2"/>
      <c r="D167" s="69">
        <v>46262</v>
      </c>
    </row>
    <row r="168" spans="3:4">
      <c r="C168" s="2"/>
      <c r="D168" s="69">
        <v>46263</v>
      </c>
    </row>
    <row r="169" spans="3:4">
      <c r="C169" s="2"/>
      <c r="D169" s="69">
        <v>46264</v>
      </c>
    </row>
    <row r="170" spans="3:4">
      <c r="C170" s="2"/>
      <c r="D170" s="69">
        <v>46265</v>
      </c>
    </row>
    <row r="171" spans="3:4">
      <c r="C171" s="2"/>
      <c r="D171" s="69">
        <v>46266</v>
      </c>
    </row>
    <row r="172" spans="3:4">
      <c r="C172" s="2"/>
      <c r="D172" s="69">
        <v>46267</v>
      </c>
    </row>
    <row r="173" spans="3:4">
      <c r="C173" s="2"/>
      <c r="D173" s="69">
        <v>46268</v>
      </c>
    </row>
    <row r="174" spans="3:4">
      <c r="C174" s="2"/>
      <c r="D174" s="69">
        <v>46269</v>
      </c>
    </row>
    <row r="175" spans="3:4">
      <c r="C175" s="2"/>
      <c r="D175" s="69">
        <v>46270</v>
      </c>
    </row>
    <row r="176" spans="3:4">
      <c r="C176" s="2"/>
      <c r="D176" s="69">
        <v>46271</v>
      </c>
    </row>
    <row r="177" spans="3:4">
      <c r="C177" s="2"/>
      <c r="D177" s="69">
        <v>46272</v>
      </c>
    </row>
    <row r="178" spans="3:4">
      <c r="C178" s="2"/>
      <c r="D178" s="69">
        <v>46273</v>
      </c>
    </row>
    <row r="179" spans="3:4">
      <c r="C179" s="2"/>
      <c r="D179" s="69">
        <v>46274</v>
      </c>
    </row>
    <row r="180" spans="3:4">
      <c r="C180" s="2"/>
      <c r="D180" s="69">
        <v>46275</v>
      </c>
    </row>
    <row r="181" spans="3:4">
      <c r="C181" s="2"/>
      <c r="D181" s="69">
        <v>46276</v>
      </c>
    </row>
    <row r="182" spans="3:4">
      <c r="C182" s="2"/>
      <c r="D182" s="69">
        <v>46277</v>
      </c>
    </row>
    <row r="183" spans="3:4">
      <c r="C183" s="2"/>
      <c r="D183" s="69">
        <v>46278</v>
      </c>
    </row>
    <row r="184" spans="3:4">
      <c r="C184" s="2"/>
      <c r="D184" s="69">
        <v>46279</v>
      </c>
    </row>
    <row r="185" spans="3:4">
      <c r="C185" s="2"/>
      <c r="D185" s="69">
        <v>46280</v>
      </c>
    </row>
    <row r="186" spans="3:4">
      <c r="C186" s="2"/>
      <c r="D186" s="69">
        <v>46281</v>
      </c>
    </row>
    <row r="187" spans="3:4">
      <c r="C187" s="2"/>
      <c r="D187" s="69">
        <v>46282</v>
      </c>
    </row>
    <row r="188" spans="3:4">
      <c r="C188" s="2"/>
      <c r="D188" s="69">
        <v>46283</v>
      </c>
    </row>
    <row r="189" spans="3:4">
      <c r="C189" s="2"/>
      <c r="D189" s="69">
        <v>46284</v>
      </c>
    </row>
    <row r="190" spans="3:4">
      <c r="C190" s="2"/>
      <c r="D190" s="69">
        <v>46285</v>
      </c>
    </row>
    <row r="191" spans="3:4">
      <c r="C191" s="2"/>
      <c r="D191" s="69">
        <v>46286</v>
      </c>
    </row>
    <row r="192" spans="3:4">
      <c r="C192" s="2"/>
      <c r="D192" s="69">
        <v>46287</v>
      </c>
    </row>
    <row r="193" spans="3:4">
      <c r="C193" s="2"/>
      <c r="D193" s="69">
        <v>46288</v>
      </c>
    </row>
    <row r="194" spans="3:4">
      <c r="C194" s="2"/>
      <c r="D194" s="69">
        <v>46289</v>
      </c>
    </row>
    <row r="195" spans="3:4">
      <c r="C195" s="2"/>
      <c r="D195" s="69">
        <v>46290</v>
      </c>
    </row>
    <row r="196" spans="3:4">
      <c r="C196" s="2"/>
      <c r="D196" s="69">
        <v>46291</v>
      </c>
    </row>
    <row r="197" spans="3:4">
      <c r="C197" s="2"/>
      <c r="D197" s="69">
        <v>46292</v>
      </c>
    </row>
    <row r="198" spans="3:4">
      <c r="C198" s="2"/>
      <c r="D198" s="69">
        <v>46293</v>
      </c>
    </row>
    <row r="199" spans="3:4">
      <c r="C199" s="2"/>
      <c r="D199" s="69">
        <v>46294</v>
      </c>
    </row>
    <row r="200" spans="3:4">
      <c r="C200" s="2"/>
      <c r="D200" s="69">
        <v>46295</v>
      </c>
    </row>
    <row r="201" spans="3:4">
      <c r="C201" s="2"/>
      <c r="D201" s="69">
        <v>46296</v>
      </c>
    </row>
    <row r="202" spans="3:4">
      <c r="C202" s="2"/>
      <c r="D202" s="69">
        <v>46297</v>
      </c>
    </row>
    <row r="203" spans="3:4">
      <c r="C203" s="2"/>
      <c r="D203" s="69">
        <v>46298</v>
      </c>
    </row>
    <row r="204" spans="3:4">
      <c r="C204" s="2"/>
      <c r="D204" s="69">
        <v>46299</v>
      </c>
    </row>
    <row r="205" spans="3:4">
      <c r="C205" s="2"/>
      <c r="D205" s="69">
        <v>46300</v>
      </c>
    </row>
    <row r="206" spans="3:4">
      <c r="C206" s="2"/>
      <c r="D206" s="69">
        <v>46301</v>
      </c>
    </row>
    <row r="207" spans="3:4">
      <c r="C207" s="2"/>
      <c r="D207" s="69">
        <v>46302</v>
      </c>
    </row>
    <row r="208" spans="3:4">
      <c r="C208" s="2"/>
      <c r="D208" s="69">
        <v>46303</v>
      </c>
    </row>
    <row r="209" spans="3:4">
      <c r="C209" s="2"/>
      <c r="D209" s="69">
        <v>46304</v>
      </c>
    </row>
    <row r="210" spans="3:4">
      <c r="C210" s="2"/>
      <c r="D210" s="69">
        <v>46305</v>
      </c>
    </row>
    <row r="211" spans="3:4">
      <c r="C211" s="2"/>
      <c r="D211" s="69">
        <v>46306</v>
      </c>
    </row>
    <row r="212" spans="3:4">
      <c r="C212" s="2"/>
      <c r="D212" s="69">
        <v>46307</v>
      </c>
    </row>
    <row r="213" spans="3:4">
      <c r="C213" s="2"/>
      <c r="D213" s="69">
        <v>46308</v>
      </c>
    </row>
    <row r="214" spans="3:4">
      <c r="C214" s="2"/>
      <c r="D214" s="69">
        <v>46309</v>
      </c>
    </row>
    <row r="215" spans="3:4">
      <c r="C215" s="2"/>
      <c r="D215" s="69">
        <v>46310</v>
      </c>
    </row>
    <row r="216" spans="3:4">
      <c r="C216" s="2"/>
      <c r="D216" s="69">
        <v>46311</v>
      </c>
    </row>
    <row r="217" spans="3:4">
      <c r="C217" s="2"/>
      <c r="D217" s="69">
        <v>46312</v>
      </c>
    </row>
    <row r="218" spans="3:4">
      <c r="C218" s="2"/>
      <c r="D218" s="69">
        <v>46313</v>
      </c>
    </row>
    <row r="219" spans="3:4">
      <c r="C219" s="2"/>
      <c r="D219" s="69">
        <v>46314</v>
      </c>
    </row>
    <row r="220" spans="3:4">
      <c r="C220" s="2"/>
      <c r="D220" s="69">
        <v>46315</v>
      </c>
    </row>
    <row r="221" spans="3:4">
      <c r="C221" s="2"/>
      <c r="D221" s="69">
        <v>46316</v>
      </c>
    </row>
    <row r="222" spans="3:4">
      <c r="C222" s="2"/>
      <c r="D222" s="69">
        <v>46317</v>
      </c>
    </row>
    <row r="223" spans="3:4">
      <c r="C223" s="2"/>
      <c r="D223" s="69">
        <v>46318</v>
      </c>
    </row>
    <row r="224" spans="3:4">
      <c r="C224" s="2"/>
      <c r="D224" s="69">
        <v>46319</v>
      </c>
    </row>
    <row r="225" spans="3:4">
      <c r="C225" s="2"/>
      <c r="D225" s="69">
        <v>46320</v>
      </c>
    </row>
    <row r="226" spans="3:4">
      <c r="C226" s="2"/>
      <c r="D226" s="69">
        <v>46321</v>
      </c>
    </row>
    <row r="227" spans="3:4">
      <c r="C227" s="2"/>
      <c r="D227" s="69">
        <v>46322</v>
      </c>
    </row>
    <row r="228" spans="3:4">
      <c r="C228" s="2"/>
      <c r="D228" s="69">
        <v>46323</v>
      </c>
    </row>
    <row r="229" spans="3:4">
      <c r="C229" s="2"/>
      <c r="D229" s="69">
        <v>46324</v>
      </c>
    </row>
    <row r="230" spans="3:4">
      <c r="C230" s="2"/>
      <c r="D230" s="69">
        <v>46325</v>
      </c>
    </row>
    <row r="231" spans="3:4">
      <c r="C231" s="2"/>
      <c r="D231" s="69">
        <v>46326</v>
      </c>
    </row>
    <row r="232" spans="3:4">
      <c r="C232" s="2"/>
      <c r="D232" s="69">
        <v>46327</v>
      </c>
    </row>
    <row r="233" spans="3:4">
      <c r="C233" s="2"/>
      <c r="D233" s="69">
        <v>46328</v>
      </c>
    </row>
    <row r="234" spans="3:4">
      <c r="C234" s="2"/>
      <c r="D234" s="69">
        <v>46329</v>
      </c>
    </row>
    <row r="235" spans="3:4">
      <c r="C235" s="2"/>
      <c r="D235" s="69">
        <v>46330</v>
      </c>
    </row>
    <row r="236" spans="3:4">
      <c r="C236" s="2"/>
      <c r="D236" s="69">
        <v>46331</v>
      </c>
    </row>
    <row r="237" spans="3:4">
      <c r="C237" s="2"/>
      <c r="D237" s="69">
        <v>46332</v>
      </c>
    </row>
    <row r="238" spans="3:4">
      <c r="C238" s="2"/>
      <c r="D238" s="69">
        <v>46333</v>
      </c>
    </row>
    <row r="239" spans="3:4">
      <c r="C239" s="2"/>
      <c r="D239" s="69">
        <v>46334</v>
      </c>
    </row>
    <row r="240" spans="3:4">
      <c r="C240" s="2"/>
      <c r="D240" s="69">
        <v>46335</v>
      </c>
    </row>
    <row r="241" spans="3:4">
      <c r="C241" s="2"/>
      <c r="D241" s="69">
        <v>46336</v>
      </c>
    </row>
    <row r="242" spans="3:4">
      <c r="C242" s="2"/>
      <c r="D242" s="69">
        <v>46337</v>
      </c>
    </row>
    <row r="243" spans="3:4">
      <c r="C243" s="2"/>
      <c r="D243" s="69">
        <v>46338</v>
      </c>
    </row>
    <row r="244" spans="3:4">
      <c r="C244" s="2"/>
      <c r="D244" s="69">
        <v>46339</v>
      </c>
    </row>
    <row r="245" spans="3:4">
      <c r="C245" s="2"/>
    </row>
    <row r="246" spans="3:4">
      <c r="C246" s="2"/>
    </row>
    <row r="247" spans="3:4">
      <c r="C247" s="2"/>
    </row>
    <row r="248" spans="3:4">
      <c r="C248" s="2"/>
    </row>
    <row r="249" spans="3:4">
      <c r="C249" s="2"/>
    </row>
    <row r="250" spans="3:4">
      <c r="C250" s="2"/>
    </row>
    <row r="251" spans="3:4">
      <c r="C251" s="2"/>
    </row>
    <row r="252" spans="3:4">
      <c r="C252" s="2"/>
    </row>
    <row r="253" spans="3:4">
      <c r="C253" s="2"/>
    </row>
    <row r="254" spans="3:4">
      <c r="C254" s="2"/>
    </row>
    <row r="255" spans="3:4">
      <c r="C255" s="2"/>
    </row>
    <row r="256" spans="3:4">
      <c r="C256" s="2"/>
    </row>
    <row r="257" spans="3:3">
      <c r="C257" s="2"/>
    </row>
    <row r="258" spans="3:3">
      <c r="C258" s="2"/>
    </row>
    <row r="259" spans="3:3">
      <c r="C259" s="2"/>
    </row>
    <row r="260" spans="3:3">
      <c r="C260" s="2"/>
    </row>
    <row r="261" spans="3:3">
      <c r="C261" s="2"/>
    </row>
    <row r="262" spans="3:3">
      <c r="C262" s="2"/>
    </row>
    <row r="263" spans="3:3">
      <c r="C263" s="2"/>
    </row>
    <row r="264" spans="3:3">
      <c r="C264" s="2"/>
    </row>
    <row r="265" spans="3:3">
      <c r="C265" s="2"/>
    </row>
    <row r="266" spans="3:3">
      <c r="C266" s="2"/>
    </row>
    <row r="267" spans="3:3">
      <c r="C267" s="2"/>
    </row>
    <row r="268" spans="3:3">
      <c r="C268" s="2"/>
    </row>
    <row r="269" spans="3:3">
      <c r="C269" s="2"/>
    </row>
    <row r="270" spans="3:3">
      <c r="C270" s="2"/>
    </row>
    <row r="271" spans="3:3">
      <c r="C271" s="2"/>
    </row>
    <row r="272" spans="3:3">
      <c r="C272" s="2"/>
    </row>
    <row r="273" spans="3:3">
      <c r="C273" s="2"/>
    </row>
    <row r="274" spans="3:3">
      <c r="C274" s="2"/>
    </row>
    <row r="275" spans="3:3">
      <c r="C275" s="2"/>
    </row>
    <row r="276" spans="3:3">
      <c r="C276" s="2"/>
    </row>
    <row r="277" spans="3:3">
      <c r="C277" s="2"/>
    </row>
    <row r="278" spans="3:3">
      <c r="C278" s="2"/>
    </row>
    <row r="279" spans="3:3">
      <c r="C279" s="2"/>
    </row>
    <row r="280" spans="3:3">
      <c r="C280" s="2"/>
    </row>
    <row r="281" spans="3:3">
      <c r="C281" s="2"/>
    </row>
    <row r="282" spans="3:3">
      <c r="C282" s="2"/>
    </row>
    <row r="283" spans="3:3">
      <c r="C283" s="2"/>
    </row>
    <row r="284" spans="3:3">
      <c r="C284" s="2"/>
    </row>
    <row r="285" spans="3:3">
      <c r="C285" s="2"/>
    </row>
    <row r="286" spans="3:3">
      <c r="C286" s="2"/>
    </row>
    <row r="287" spans="3:3">
      <c r="C287" s="2"/>
    </row>
    <row r="288" spans="3:3">
      <c r="C288" s="2"/>
    </row>
    <row r="289" spans="3:3">
      <c r="C289" s="2"/>
    </row>
    <row r="290" spans="3:3">
      <c r="C290" s="2"/>
    </row>
    <row r="291" spans="3:3">
      <c r="C291" s="2"/>
    </row>
    <row r="292" spans="3:3">
      <c r="C292" s="2"/>
    </row>
    <row r="293" spans="3:3">
      <c r="C293" s="2"/>
    </row>
    <row r="294" spans="3:3">
      <c r="C294" s="2"/>
    </row>
    <row r="295" spans="3:3">
      <c r="C295" s="2"/>
    </row>
    <row r="296" spans="3:3">
      <c r="C296" s="2"/>
    </row>
    <row r="297" spans="3:3">
      <c r="C297" s="2"/>
    </row>
    <row r="298" spans="3:3">
      <c r="C298" s="2"/>
    </row>
    <row r="299" spans="3:3">
      <c r="C299" s="2"/>
    </row>
    <row r="300" spans="3:3">
      <c r="C300" s="2"/>
    </row>
    <row r="301" spans="3:3">
      <c r="C301" s="2"/>
    </row>
    <row r="302" spans="3:3">
      <c r="C302" s="2"/>
    </row>
    <row r="303" spans="3:3">
      <c r="C303" s="2"/>
    </row>
    <row r="304" spans="3:3">
      <c r="C304" s="2"/>
    </row>
    <row r="305" spans="3:3">
      <c r="C305" s="2"/>
    </row>
    <row r="306" spans="3:3">
      <c r="C306" s="2"/>
    </row>
    <row r="307" spans="3:3">
      <c r="C307" s="2"/>
    </row>
    <row r="308" spans="3:3">
      <c r="C308" s="2"/>
    </row>
    <row r="309" spans="3:3">
      <c r="C309" s="2"/>
    </row>
    <row r="310" spans="3:3">
      <c r="C310" s="2"/>
    </row>
    <row r="311" spans="3:3">
      <c r="C311" s="2"/>
    </row>
    <row r="312" spans="3:3">
      <c r="C312" s="2"/>
    </row>
    <row r="313" spans="3:3">
      <c r="C313" s="2"/>
    </row>
    <row r="314" spans="3:3">
      <c r="C314" s="2"/>
    </row>
    <row r="315" spans="3:3">
      <c r="C315" s="2"/>
    </row>
    <row r="316" spans="3:3">
      <c r="C316" s="2"/>
    </row>
    <row r="317" spans="3:3">
      <c r="C317" s="2"/>
    </row>
    <row r="318" spans="3:3">
      <c r="C318" s="2"/>
    </row>
    <row r="319" spans="3:3">
      <c r="C319" s="2"/>
    </row>
    <row r="320" spans="3:3">
      <c r="C320" s="2"/>
    </row>
    <row r="321" spans="3:3">
      <c r="C321" s="2"/>
    </row>
    <row r="322" spans="3:3">
      <c r="C322" s="2"/>
    </row>
    <row r="323" spans="3:3">
      <c r="C323" s="2"/>
    </row>
    <row r="324" spans="3:3">
      <c r="C324" s="2"/>
    </row>
    <row r="325" spans="3:3">
      <c r="C325" s="2"/>
    </row>
    <row r="326" spans="3:3">
      <c r="C326" s="2"/>
    </row>
    <row r="327" spans="3:3">
      <c r="C327" s="2"/>
    </row>
    <row r="328" spans="3:3">
      <c r="C328" s="2"/>
    </row>
    <row r="329" spans="3:3">
      <c r="C329" s="2"/>
    </row>
    <row r="330" spans="3:3">
      <c r="C330" s="2"/>
    </row>
    <row r="331" spans="3:3">
      <c r="C331" s="2"/>
    </row>
    <row r="332" spans="3:3">
      <c r="C332" s="2"/>
    </row>
    <row r="333" spans="3:3">
      <c r="C333" s="2"/>
    </row>
    <row r="334" spans="3:3">
      <c r="C334" s="2"/>
    </row>
    <row r="335" spans="3:3">
      <c r="C335" s="2"/>
    </row>
    <row r="336" spans="3:3">
      <c r="C336" s="2"/>
    </row>
    <row r="337" spans="3:3">
      <c r="C337" s="2"/>
    </row>
    <row r="338" spans="3:3">
      <c r="C338" s="2"/>
    </row>
    <row r="339" spans="3:3">
      <c r="C339" s="2"/>
    </row>
    <row r="340" spans="3:3">
      <c r="C340" s="2"/>
    </row>
    <row r="341" spans="3:3">
      <c r="C341" s="2"/>
    </row>
    <row r="342" spans="3:3">
      <c r="C342" s="2"/>
    </row>
    <row r="343" spans="3:3">
      <c r="C343" s="2"/>
    </row>
    <row r="344" spans="3:3">
      <c r="C344" s="2"/>
    </row>
    <row r="345" spans="3:3">
      <c r="C345" s="2"/>
    </row>
    <row r="346" spans="3:3">
      <c r="C346" s="2"/>
    </row>
    <row r="347" spans="3:3">
      <c r="C347" s="2"/>
    </row>
    <row r="348" spans="3:3">
      <c r="C348" s="2"/>
    </row>
    <row r="349" spans="3:3">
      <c r="C349" s="2"/>
    </row>
    <row r="350" spans="3:3">
      <c r="C350" s="2"/>
    </row>
    <row r="351" spans="3:3">
      <c r="C351" s="2"/>
    </row>
    <row r="352" spans="3:3">
      <c r="C352" s="2"/>
    </row>
    <row r="353" spans="3:3">
      <c r="C353" s="2"/>
    </row>
    <row r="354" spans="3:3">
      <c r="C354" s="2"/>
    </row>
    <row r="355" spans="3:3">
      <c r="C355" s="2"/>
    </row>
    <row r="356" spans="3:3">
      <c r="C356" s="2"/>
    </row>
    <row r="357" spans="3:3">
      <c r="C357" s="2"/>
    </row>
    <row r="358" spans="3:3">
      <c r="C358" s="2"/>
    </row>
    <row r="359" spans="3:3">
      <c r="C359" s="2"/>
    </row>
    <row r="360" spans="3:3">
      <c r="C360" s="2"/>
    </row>
    <row r="361" spans="3:3">
      <c r="C361" s="2"/>
    </row>
    <row r="362" spans="3:3">
      <c r="C362" s="2"/>
    </row>
    <row r="363" spans="3:3">
      <c r="C363" s="2"/>
    </row>
    <row r="364" spans="3:3">
      <c r="C364" s="2"/>
    </row>
    <row r="365" spans="3:3">
      <c r="C365" s="2"/>
    </row>
    <row r="366" spans="3:3">
      <c r="C366" s="2"/>
    </row>
    <row r="367" spans="3:3">
      <c r="C367" s="2"/>
    </row>
    <row r="368" spans="3:3">
      <c r="C368" s="2"/>
    </row>
    <row r="369" spans="3:3">
      <c r="C369" s="2"/>
    </row>
  </sheetData>
  <phoneticPr fontId="7" type="noConversion"/>
  <pageMargins left="0.78740157499999996" right="0.78740157499999996" top="0.984251969" bottom="0.984251969" header="0.5" footer="0.5"/>
  <pageSetup paperSize="9"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06"/>
  <dimension ref="A1:F2207"/>
  <sheetViews>
    <sheetView workbookViewId="0">
      <pane ySplit="1" topLeftCell="A2" activePane="bottomLeft" state="frozen"/>
      <selection activeCell="F2" sqref="F2"/>
      <selection pane="bottomLeft" activeCell="L12" sqref="L12"/>
    </sheetView>
  </sheetViews>
  <sheetFormatPr baseColWidth="10" defaultColWidth="9.28515625" defaultRowHeight="12.75"/>
  <cols>
    <col min="1" max="1" width="24.28515625" bestFit="1" customWidth="1"/>
    <col min="2" max="3" width="9.28515625" customWidth="1"/>
    <col min="4" max="5" width="10.28515625" style="2" bestFit="1" customWidth="1"/>
    <col min="6" max="6" width="19.28515625" bestFit="1" customWidth="1"/>
    <col min="7" max="7" width="9.7109375" bestFit="1" customWidth="1"/>
  </cols>
  <sheetData>
    <row r="1" spans="1:6">
      <c r="A1" t="s">
        <v>8</v>
      </c>
      <c r="B1" t="s">
        <v>67</v>
      </c>
      <c r="C1" t="s">
        <v>4</v>
      </c>
      <c r="D1" s="2" t="s">
        <v>54</v>
      </c>
      <c r="E1" s="2" t="s">
        <v>14</v>
      </c>
      <c r="F1" t="s">
        <v>15</v>
      </c>
    </row>
    <row r="2" spans="1:6">
      <c r="A2">
        <v>0</v>
      </c>
      <c r="F2" t="s">
        <v>50</v>
      </c>
    </row>
    <row r="3" spans="1:6">
      <c r="A3" t="s">
        <v>52</v>
      </c>
      <c r="F3" t="s">
        <v>50</v>
      </c>
    </row>
    <row r="4" spans="1:6">
      <c r="A4" t="s">
        <v>1706</v>
      </c>
      <c r="B4" t="s">
        <v>262</v>
      </c>
      <c r="C4" t="s">
        <v>33</v>
      </c>
      <c r="D4" s="2">
        <v>38687</v>
      </c>
      <c r="E4" s="2">
        <v>73050</v>
      </c>
    </row>
    <row r="5" spans="1:6">
      <c r="A5" t="s">
        <v>1707</v>
      </c>
      <c r="B5" t="s">
        <v>262</v>
      </c>
      <c r="C5" t="s">
        <v>33</v>
      </c>
      <c r="D5" s="2">
        <v>38687</v>
      </c>
      <c r="E5" s="2">
        <v>73050</v>
      </c>
    </row>
    <row r="6" spans="1:6">
      <c r="A6" t="s">
        <v>1799</v>
      </c>
      <c r="B6" t="s">
        <v>262</v>
      </c>
      <c r="C6" t="s">
        <v>33</v>
      </c>
      <c r="D6" s="2">
        <v>38687</v>
      </c>
      <c r="E6" s="2">
        <v>73050</v>
      </c>
    </row>
    <row r="7" spans="1:6">
      <c r="A7" t="s">
        <v>1708</v>
      </c>
      <c r="B7" t="s">
        <v>262</v>
      </c>
      <c r="C7" t="s">
        <v>33</v>
      </c>
      <c r="D7" s="2">
        <v>38687</v>
      </c>
      <c r="E7" s="2">
        <v>73050</v>
      </c>
    </row>
    <row r="8" spans="1:6">
      <c r="A8" t="s">
        <v>1709</v>
      </c>
      <c r="B8" t="s">
        <v>262</v>
      </c>
      <c r="C8" t="s">
        <v>33</v>
      </c>
      <c r="D8" s="2">
        <v>38687</v>
      </c>
      <c r="E8" s="2">
        <v>73050</v>
      </c>
    </row>
    <row r="9" spans="1:6">
      <c r="A9" t="s">
        <v>1800</v>
      </c>
      <c r="B9" t="s">
        <v>262</v>
      </c>
      <c r="C9" t="s">
        <v>33</v>
      </c>
      <c r="D9" s="2">
        <v>38687</v>
      </c>
      <c r="E9" s="2">
        <v>73050</v>
      </c>
    </row>
    <row r="10" spans="1:6">
      <c r="A10" t="s">
        <v>1710</v>
      </c>
      <c r="B10" t="s">
        <v>262</v>
      </c>
      <c r="C10" t="s">
        <v>33</v>
      </c>
      <c r="D10" s="2">
        <v>38687</v>
      </c>
      <c r="E10" s="2">
        <v>73050</v>
      </c>
    </row>
    <row r="11" spans="1:6">
      <c r="A11" t="s">
        <v>1711</v>
      </c>
      <c r="B11" t="s">
        <v>262</v>
      </c>
      <c r="C11" t="s">
        <v>33</v>
      </c>
      <c r="D11" s="2">
        <v>38687</v>
      </c>
      <c r="E11" s="2">
        <v>73050</v>
      </c>
    </row>
    <row r="12" spans="1:6">
      <c r="A12" t="s">
        <v>1801</v>
      </c>
      <c r="B12" t="s">
        <v>262</v>
      </c>
      <c r="C12" t="s">
        <v>33</v>
      </c>
      <c r="D12" s="2">
        <v>38687</v>
      </c>
      <c r="E12" s="2">
        <v>73050</v>
      </c>
    </row>
    <row r="13" spans="1:6">
      <c r="A13" t="s">
        <v>1712</v>
      </c>
      <c r="B13" t="s">
        <v>262</v>
      </c>
      <c r="C13" t="s">
        <v>33</v>
      </c>
      <c r="D13" s="2">
        <v>38687</v>
      </c>
      <c r="E13" s="2">
        <v>73050</v>
      </c>
    </row>
    <row r="14" spans="1:6">
      <c r="A14" t="s">
        <v>1713</v>
      </c>
      <c r="B14" t="s">
        <v>262</v>
      </c>
      <c r="C14" t="s">
        <v>33</v>
      </c>
      <c r="D14" s="2">
        <v>38687</v>
      </c>
      <c r="E14" s="2">
        <v>73050</v>
      </c>
    </row>
    <row r="15" spans="1:6">
      <c r="A15" t="s">
        <v>1802</v>
      </c>
      <c r="B15" t="s">
        <v>262</v>
      </c>
      <c r="C15" t="s">
        <v>33</v>
      </c>
      <c r="D15" s="2">
        <v>38687</v>
      </c>
      <c r="E15" s="2">
        <v>73050</v>
      </c>
    </row>
    <row r="16" spans="1:6">
      <c r="A16" t="s">
        <v>1714</v>
      </c>
      <c r="B16" t="s">
        <v>262</v>
      </c>
      <c r="C16" t="s">
        <v>33</v>
      </c>
      <c r="D16" s="2">
        <v>38687</v>
      </c>
      <c r="E16" s="2">
        <v>73050</v>
      </c>
    </row>
    <row r="17" spans="1:5">
      <c r="A17" t="s">
        <v>1715</v>
      </c>
      <c r="B17" t="s">
        <v>262</v>
      </c>
      <c r="C17" t="s">
        <v>33</v>
      </c>
      <c r="D17" s="2">
        <v>38687</v>
      </c>
      <c r="E17" s="2">
        <v>73050</v>
      </c>
    </row>
    <row r="18" spans="1:5">
      <c r="A18" t="s">
        <v>1803</v>
      </c>
      <c r="B18" t="s">
        <v>262</v>
      </c>
      <c r="C18" t="s">
        <v>33</v>
      </c>
      <c r="D18" s="2">
        <v>38687</v>
      </c>
      <c r="E18" s="2">
        <v>73050</v>
      </c>
    </row>
    <row r="19" spans="1:5">
      <c r="A19" t="s">
        <v>1716</v>
      </c>
      <c r="B19" t="s">
        <v>262</v>
      </c>
      <c r="C19" t="s">
        <v>33</v>
      </c>
      <c r="D19" s="2">
        <v>38687</v>
      </c>
      <c r="E19" s="2">
        <v>73050</v>
      </c>
    </row>
    <row r="20" spans="1:5">
      <c r="A20" t="s">
        <v>1717</v>
      </c>
      <c r="B20" t="s">
        <v>262</v>
      </c>
      <c r="C20" t="s">
        <v>33</v>
      </c>
      <c r="D20" s="2">
        <v>38687</v>
      </c>
      <c r="E20" s="2">
        <v>73050</v>
      </c>
    </row>
    <row r="21" spans="1:5">
      <c r="A21" t="s">
        <v>1804</v>
      </c>
      <c r="B21" t="s">
        <v>262</v>
      </c>
      <c r="C21" t="s">
        <v>33</v>
      </c>
      <c r="D21" s="2">
        <v>38687</v>
      </c>
      <c r="E21" s="2">
        <v>73050</v>
      </c>
    </row>
    <row r="22" spans="1:5">
      <c r="A22" t="s">
        <v>1718</v>
      </c>
      <c r="B22" t="s">
        <v>262</v>
      </c>
      <c r="C22" t="s">
        <v>33</v>
      </c>
      <c r="D22" s="2">
        <v>38687</v>
      </c>
      <c r="E22" s="2">
        <v>73050</v>
      </c>
    </row>
    <row r="23" spans="1:5">
      <c r="A23" t="s">
        <v>1719</v>
      </c>
      <c r="B23" t="s">
        <v>262</v>
      </c>
      <c r="C23" t="s">
        <v>33</v>
      </c>
      <c r="D23" s="2">
        <v>38687</v>
      </c>
      <c r="E23" s="2">
        <v>73050</v>
      </c>
    </row>
    <row r="24" spans="1:5">
      <c r="A24" t="s">
        <v>1805</v>
      </c>
      <c r="B24" t="s">
        <v>262</v>
      </c>
      <c r="C24" t="s">
        <v>33</v>
      </c>
      <c r="D24" s="2">
        <v>38687</v>
      </c>
      <c r="E24" s="2">
        <v>73050</v>
      </c>
    </row>
    <row r="25" spans="1:5">
      <c r="A25" t="s">
        <v>1720</v>
      </c>
      <c r="B25" t="s">
        <v>262</v>
      </c>
      <c r="C25" t="s">
        <v>33</v>
      </c>
      <c r="D25" s="2">
        <v>38687</v>
      </c>
      <c r="E25" s="2">
        <v>73050</v>
      </c>
    </row>
    <row r="26" spans="1:5">
      <c r="A26" t="s">
        <v>1721</v>
      </c>
      <c r="B26" t="s">
        <v>262</v>
      </c>
      <c r="C26" t="s">
        <v>33</v>
      </c>
      <c r="D26" s="2">
        <v>38687</v>
      </c>
      <c r="E26" s="2">
        <v>73050</v>
      </c>
    </row>
    <row r="27" spans="1:5">
      <c r="A27" t="s">
        <v>1806</v>
      </c>
      <c r="B27" t="s">
        <v>262</v>
      </c>
      <c r="C27" t="s">
        <v>33</v>
      </c>
      <c r="D27" s="2">
        <v>38687</v>
      </c>
      <c r="E27" s="2">
        <v>73050</v>
      </c>
    </row>
    <row r="28" spans="1:5">
      <c r="A28" t="s">
        <v>1722</v>
      </c>
      <c r="B28" t="s">
        <v>262</v>
      </c>
      <c r="C28" t="s">
        <v>33</v>
      </c>
      <c r="D28" s="2">
        <v>38687</v>
      </c>
      <c r="E28" s="2">
        <v>73050</v>
      </c>
    </row>
    <row r="29" spans="1:5">
      <c r="A29" t="s">
        <v>1723</v>
      </c>
      <c r="B29" t="s">
        <v>262</v>
      </c>
      <c r="C29" t="s">
        <v>33</v>
      </c>
      <c r="D29" s="2">
        <v>38687</v>
      </c>
      <c r="E29" s="2">
        <v>73050</v>
      </c>
    </row>
    <row r="30" spans="1:5">
      <c r="A30" t="s">
        <v>1807</v>
      </c>
      <c r="B30" t="s">
        <v>262</v>
      </c>
      <c r="C30" t="s">
        <v>33</v>
      </c>
      <c r="D30" s="2">
        <v>38687</v>
      </c>
      <c r="E30" s="2">
        <v>73050</v>
      </c>
    </row>
    <row r="31" spans="1:5">
      <c r="A31" t="s">
        <v>1898</v>
      </c>
      <c r="B31" t="s">
        <v>262</v>
      </c>
      <c r="C31" t="s">
        <v>33</v>
      </c>
      <c r="D31" s="2">
        <v>38687</v>
      </c>
      <c r="E31" s="2">
        <v>73050</v>
      </c>
    </row>
    <row r="32" spans="1:5">
      <c r="A32" t="s">
        <v>877</v>
      </c>
      <c r="B32" t="s">
        <v>262</v>
      </c>
      <c r="C32" t="s">
        <v>33</v>
      </c>
      <c r="D32" s="2">
        <v>38687</v>
      </c>
      <c r="E32" s="2">
        <v>73050</v>
      </c>
    </row>
    <row r="33" spans="1:5">
      <c r="A33" t="s">
        <v>878</v>
      </c>
      <c r="B33" t="s">
        <v>262</v>
      </c>
      <c r="C33" t="s">
        <v>33</v>
      </c>
      <c r="D33" s="2">
        <v>38687</v>
      </c>
      <c r="E33" s="2">
        <v>73050</v>
      </c>
    </row>
    <row r="34" spans="1:5">
      <c r="A34" t="s">
        <v>879</v>
      </c>
      <c r="B34" t="s">
        <v>262</v>
      </c>
      <c r="C34" t="s">
        <v>33</v>
      </c>
      <c r="D34" s="2">
        <v>38687</v>
      </c>
      <c r="E34" s="2">
        <v>73050</v>
      </c>
    </row>
    <row r="35" spans="1:5">
      <c r="A35" t="s">
        <v>880</v>
      </c>
      <c r="B35" t="s">
        <v>262</v>
      </c>
      <c r="C35" t="s">
        <v>33</v>
      </c>
      <c r="D35" s="2">
        <v>38687</v>
      </c>
      <c r="E35" s="2">
        <v>73050</v>
      </c>
    </row>
    <row r="36" spans="1:5">
      <c r="A36" t="s">
        <v>881</v>
      </c>
      <c r="B36" t="s">
        <v>262</v>
      </c>
      <c r="C36" t="s">
        <v>33</v>
      </c>
      <c r="D36" s="2">
        <v>38687</v>
      </c>
      <c r="E36" s="2">
        <v>73050</v>
      </c>
    </row>
    <row r="37" spans="1:5">
      <c r="A37" t="s">
        <v>882</v>
      </c>
      <c r="B37" t="s">
        <v>262</v>
      </c>
      <c r="C37" t="s">
        <v>33</v>
      </c>
      <c r="D37" s="2">
        <v>38687</v>
      </c>
      <c r="E37" s="2">
        <v>73050</v>
      </c>
    </row>
    <row r="38" spans="1:5">
      <c r="A38" t="s">
        <v>883</v>
      </c>
      <c r="B38" t="s">
        <v>262</v>
      </c>
      <c r="C38" t="s">
        <v>33</v>
      </c>
      <c r="D38" s="2">
        <v>38687</v>
      </c>
      <c r="E38" s="2">
        <v>73050</v>
      </c>
    </row>
    <row r="39" spans="1:5">
      <c r="A39" t="s">
        <v>884</v>
      </c>
      <c r="B39" t="s">
        <v>262</v>
      </c>
      <c r="C39" t="s">
        <v>33</v>
      </c>
      <c r="D39" s="2">
        <v>38687</v>
      </c>
      <c r="E39" s="2">
        <v>73050</v>
      </c>
    </row>
    <row r="40" spans="1:5">
      <c r="A40" t="s">
        <v>885</v>
      </c>
      <c r="B40" t="s">
        <v>262</v>
      </c>
      <c r="C40" t="s">
        <v>33</v>
      </c>
      <c r="D40" s="2">
        <v>38687</v>
      </c>
      <c r="E40" s="2">
        <v>73050</v>
      </c>
    </row>
    <row r="41" spans="1:5">
      <c r="A41" t="s">
        <v>1808</v>
      </c>
      <c r="B41" t="s">
        <v>262</v>
      </c>
      <c r="C41" t="s">
        <v>33</v>
      </c>
      <c r="D41" s="2">
        <v>38687</v>
      </c>
      <c r="E41" s="2">
        <v>73050</v>
      </c>
    </row>
    <row r="42" spans="1:5">
      <c r="A42" t="s">
        <v>1809</v>
      </c>
      <c r="B42" t="s">
        <v>262</v>
      </c>
      <c r="C42" t="s">
        <v>33</v>
      </c>
      <c r="D42" s="2">
        <v>38687</v>
      </c>
      <c r="E42" s="2">
        <v>73050</v>
      </c>
    </row>
    <row r="43" spans="1:5">
      <c r="A43" t="s">
        <v>1810</v>
      </c>
      <c r="B43" t="s">
        <v>262</v>
      </c>
      <c r="C43" t="s">
        <v>33</v>
      </c>
      <c r="D43" s="2">
        <v>38687</v>
      </c>
      <c r="E43" s="2">
        <v>73050</v>
      </c>
    </row>
    <row r="44" spans="1:5">
      <c r="A44" t="s">
        <v>1811</v>
      </c>
      <c r="B44" t="s">
        <v>262</v>
      </c>
      <c r="C44" t="s">
        <v>33</v>
      </c>
      <c r="D44" s="2">
        <v>38687</v>
      </c>
      <c r="E44" s="2">
        <v>73050</v>
      </c>
    </row>
    <row r="45" spans="1:5">
      <c r="A45" t="s">
        <v>1812</v>
      </c>
      <c r="B45" t="s">
        <v>262</v>
      </c>
      <c r="C45" t="s">
        <v>33</v>
      </c>
      <c r="D45" s="2">
        <v>38687</v>
      </c>
      <c r="E45" s="2">
        <v>73050</v>
      </c>
    </row>
    <row r="46" spans="1:5">
      <c r="A46" t="s">
        <v>1813</v>
      </c>
      <c r="B46" t="s">
        <v>262</v>
      </c>
      <c r="C46" t="s">
        <v>33</v>
      </c>
      <c r="D46" s="2">
        <v>38687</v>
      </c>
      <c r="E46" s="2">
        <v>73050</v>
      </c>
    </row>
    <row r="47" spans="1:5">
      <c r="A47" t="s">
        <v>1814</v>
      </c>
      <c r="B47" t="s">
        <v>262</v>
      </c>
      <c r="C47" t="s">
        <v>33</v>
      </c>
      <c r="D47" s="2">
        <v>38687</v>
      </c>
      <c r="E47" s="2">
        <v>73050</v>
      </c>
    </row>
    <row r="48" spans="1:5">
      <c r="A48" t="s">
        <v>1815</v>
      </c>
      <c r="B48" t="s">
        <v>262</v>
      </c>
      <c r="C48" t="s">
        <v>33</v>
      </c>
      <c r="D48" s="2">
        <v>38687</v>
      </c>
      <c r="E48" s="2">
        <v>73050</v>
      </c>
    </row>
    <row r="49" spans="1:5">
      <c r="A49" t="s">
        <v>1816</v>
      </c>
      <c r="B49" t="s">
        <v>262</v>
      </c>
      <c r="C49" t="s">
        <v>33</v>
      </c>
      <c r="D49" s="2">
        <v>38687</v>
      </c>
      <c r="E49" s="2">
        <v>73050</v>
      </c>
    </row>
    <row r="50" spans="1:5">
      <c r="A50" t="s">
        <v>1817</v>
      </c>
      <c r="B50" t="s">
        <v>262</v>
      </c>
      <c r="C50" t="s">
        <v>33</v>
      </c>
      <c r="D50" s="2">
        <v>38687</v>
      </c>
      <c r="E50" s="2">
        <v>73050</v>
      </c>
    </row>
    <row r="51" spans="1:5">
      <c r="A51" t="s">
        <v>1818</v>
      </c>
      <c r="B51" t="s">
        <v>262</v>
      </c>
      <c r="C51" t="s">
        <v>33</v>
      </c>
      <c r="D51" s="2">
        <v>38687</v>
      </c>
      <c r="E51" s="2">
        <v>73050</v>
      </c>
    </row>
    <row r="52" spans="1:5">
      <c r="A52" t="s">
        <v>1819</v>
      </c>
      <c r="B52" t="s">
        <v>262</v>
      </c>
      <c r="C52" t="s">
        <v>33</v>
      </c>
      <c r="D52" s="2">
        <v>38687</v>
      </c>
      <c r="E52" s="2">
        <v>73050</v>
      </c>
    </row>
    <row r="53" spans="1:5">
      <c r="A53" t="s">
        <v>1820</v>
      </c>
      <c r="B53" t="s">
        <v>262</v>
      </c>
      <c r="C53" t="s">
        <v>33</v>
      </c>
      <c r="D53" s="2">
        <v>38687</v>
      </c>
      <c r="E53" s="2">
        <v>73050</v>
      </c>
    </row>
    <row r="54" spans="1:5">
      <c r="A54" t="s">
        <v>1821</v>
      </c>
      <c r="B54" t="s">
        <v>262</v>
      </c>
      <c r="C54" t="s">
        <v>33</v>
      </c>
      <c r="D54" s="2">
        <v>38687</v>
      </c>
      <c r="E54" s="2">
        <v>73050</v>
      </c>
    </row>
    <row r="55" spans="1:5">
      <c r="A55" t="s">
        <v>1964</v>
      </c>
      <c r="B55" t="s">
        <v>262</v>
      </c>
      <c r="C55" t="s">
        <v>33</v>
      </c>
      <c r="D55" s="2">
        <v>38687</v>
      </c>
      <c r="E55" s="2">
        <v>73050</v>
      </c>
    </row>
    <row r="56" spans="1:5">
      <c r="A56" t="s">
        <v>1965</v>
      </c>
      <c r="B56" t="s">
        <v>262</v>
      </c>
      <c r="C56" t="s">
        <v>33</v>
      </c>
      <c r="D56" s="2">
        <v>38687</v>
      </c>
      <c r="E56" s="2">
        <v>73050</v>
      </c>
    </row>
    <row r="57" spans="1:5">
      <c r="A57" t="s">
        <v>1899</v>
      </c>
      <c r="B57" t="s">
        <v>262</v>
      </c>
      <c r="C57" t="s">
        <v>33</v>
      </c>
      <c r="D57" s="2">
        <v>38687</v>
      </c>
      <c r="E57" s="2">
        <v>73050</v>
      </c>
    </row>
    <row r="58" spans="1:5">
      <c r="A58" t="s">
        <v>1900</v>
      </c>
      <c r="B58" t="s">
        <v>262</v>
      </c>
      <c r="C58" t="s">
        <v>33</v>
      </c>
      <c r="D58" s="2">
        <v>38687</v>
      </c>
      <c r="E58" s="2">
        <v>73050</v>
      </c>
    </row>
    <row r="59" spans="1:5">
      <c r="A59" t="s">
        <v>1966</v>
      </c>
      <c r="B59" t="s">
        <v>262</v>
      </c>
      <c r="C59" t="s">
        <v>33</v>
      </c>
      <c r="D59" s="2">
        <v>38687</v>
      </c>
      <c r="E59" s="2">
        <v>73050</v>
      </c>
    </row>
    <row r="60" spans="1:5">
      <c r="A60" t="s">
        <v>1967</v>
      </c>
      <c r="B60" t="s">
        <v>262</v>
      </c>
      <c r="C60" t="s">
        <v>33</v>
      </c>
      <c r="D60" s="2">
        <v>38687</v>
      </c>
      <c r="E60" s="2">
        <v>73050</v>
      </c>
    </row>
    <row r="61" spans="1:5">
      <c r="A61" t="s">
        <v>1901</v>
      </c>
      <c r="B61" t="s">
        <v>262</v>
      </c>
      <c r="C61" t="s">
        <v>33</v>
      </c>
      <c r="D61" s="2">
        <v>38687</v>
      </c>
      <c r="E61" s="2">
        <v>73050</v>
      </c>
    </row>
    <row r="62" spans="1:5">
      <c r="A62" t="s">
        <v>1902</v>
      </c>
      <c r="B62" t="s">
        <v>262</v>
      </c>
      <c r="C62" t="s">
        <v>33</v>
      </c>
      <c r="D62" s="2">
        <v>38687</v>
      </c>
      <c r="E62" s="2">
        <v>73050</v>
      </c>
    </row>
    <row r="63" spans="1:5">
      <c r="A63" t="s">
        <v>1968</v>
      </c>
      <c r="B63" t="s">
        <v>262</v>
      </c>
      <c r="C63" t="s">
        <v>33</v>
      </c>
      <c r="D63" s="2">
        <v>38687</v>
      </c>
      <c r="E63" s="2">
        <v>73050</v>
      </c>
    </row>
    <row r="64" spans="1:5">
      <c r="A64" t="s">
        <v>1969</v>
      </c>
      <c r="B64" t="s">
        <v>262</v>
      </c>
      <c r="C64" t="s">
        <v>33</v>
      </c>
      <c r="D64" s="2">
        <v>38687</v>
      </c>
      <c r="E64" s="2">
        <v>73050</v>
      </c>
    </row>
    <row r="65" spans="1:5">
      <c r="A65" t="s">
        <v>1903</v>
      </c>
      <c r="B65" t="s">
        <v>262</v>
      </c>
      <c r="C65" t="s">
        <v>33</v>
      </c>
      <c r="D65" s="2">
        <v>38687</v>
      </c>
      <c r="E65" s="2">
        <v>73050</v>
      </c>
    </row>
    <row r="66" spans="1:5">
      <c r="A66" t="s">
        <v>1904</v>
      </c>
      <c r="B66" t="s">
        <v>262</v>
      </c>
      <c r="C66" t="s">
        <v>33</v>
      </c>
      <c r="D66" s="2">
        <v>38687</v>
      </c>
      <c r="E66" s="2">
        <v>73050</v>
      </c>
    </row>
    <row r="67" spans="1:5">
      <c r="A67" t="s">
        <v>1822</v>
      </c>
      <c r="B67" t="s">
        <v>262</v>
      </c>
      <c r="C67" t="s">
        <v>33</v>
      </c>
      <c r="D67" s="2">
        <v>38687</v>
      </c>
      <c r="E67" s="2">
        <v>73050</v>
      </c>
    </row>
    <row r="68" spans="1:5">
      <c r="A68" t="s">
        <v>1823</v>
      </c>
      <c r="B68" t="s">
        <v>262</v>
      </c>
      <c r="C68" t="s">
        <v>33</v>
      </c>
      <c r="D68" s="2">
        <v>38687</v>
      </c>
      <c r="E68" s="2">
        <v>73050</v>
      </c>
    </row>
    <row r="69" spans="1:5">
      <c r="A69" t="s">
        <v>1824</v>
      </c>
      <c r="B69" t="s">
        <v>262</v>
      </c>
      <c r="C69" t="s">
        <v>33</v>
      </c>
      <c r="D69" s="2">
        <v>38687</v>
      </c>
      <c r="E69" s="2">
        <v>73050</v>
      </c>
    </row>
    <row r="70" spans="1:5">
      <c r="A70" t="s">
        <v>272</v>
      </c>
      <c r="B70" t="s">
        <v>262</v>
      </c>
      <c r="C70" t="s">
        <v>33</v>
      </c>
      <c r="D70" s="2">
        <v>38687</v>
      </c>
      <c r="E70" s="2">
        <v>73050</v>
      </c>
    </row>
    <row r="71" spans="1:5">
      <c r="A71" t="s">
        <v>273</v>
      </c>
      <c r="B71" t="s">
        <v>262</v>
      </c>
      <c r="C71" t="s">
        <v>33</v>
      </c>
      <c r="D71" s="2">
        <v>38687</v>
      </c>
      <c r="E71" s="2">
        <v>73050</v>
      </c>
    </row>
    <row r="72" spans="1:5">
      <c r="A72" t="s">
        <v>1724</v>
      </c>
      <c r="B72" t="s">
        <v>262</v>
      </c>
      <c r="C72" t="s">
        <v>33</v>
      </c>
      <c r="D72" s="2">
        <v>38687</v>
      </c>
      <c r="E72" s="2">
        <v>73050</v>
      </c>
    </row>
    <row r="73" spans="1:5">
      <c r="A73" t="s">
        <v>1725</v>
      </c>
      <c r="B73" t="s">
        <v>262</v>
      </c>
      <c r="C73" t="s">
        <v>33</v>
      </c>
      <c r="D73" s="2">
        <v>38687</v>
      </c>
      <c r="E73" s="2">
        <v>73050</v>
      </c>
    </row>
    <row r="74" spans="1:5">
      <c r="A74" t="s">
        <v>1825</v>
      </c>
      <c r="B74" t="s">
        <v>262</v>
      </c>
      <c r="C74" t="s">
        <v>33</v>
      </c>
      <c r="D74" s="2">
        <v>38687</v>
      </c>
      <c r="E74" s="2">
        <v>73050</v>
      </c>
    </row>
    <row r="75" spans="1:5">
      <c r="A75" t="s">
        <v>1726</v>
      </c>
      <c r="B75" t="s">
        <v>262</v>
      </c>
      <c r="C75" t="s">
        <v>33</v>
      </c>
      <c r="D75" s="2">
        <v>38687</v>
      </c>
      <c r="E75" s="2">
        <v>73050</v>
      </c>
    </row>
    <row r="76" spans="1:5">
      <c r="A76" t="s">
        <v>1727</v>
      </c>
      <c r="B76" t="s">
        <v>262</v>
      </c>
      <c r="C76" t="s">
        <v>33</v>
      </c>
      <c r="D76" s="2">
        <v>38687</v>
      </c>
      <c r="E76" s="2">
        <v>73050</v>
      </c>
    </row>
    <row r="77" spans="1:5">
      <c r="A77" t="s">
        <v>1826</v>
      </c>
      <c r="B77" t="s">
        <v>262</v>
      </c>
      <c r="C77" t="s">
        <v>33</v>
      </c>
      <c r="D77" s="2">
        <v>38687</v>
      </c>
      <c r="E77" s="2">
        <v>73050</v>
      </c>
    </row>
    <row r="78" spans="1:5">
      <c r="A78" t="s">
        <v>1728</v>
      </c>
      <c r="B78" t="s">
        <v>262</v>
      </c>
      <c r="C78" t="s">
        <v>33</v>
      </c>
      <c r="D78" s="2">
        <v>38687</v>
      </c>
      <c r="E78" s="2">
        <v>73050</v>
      </c>
    </row>
    <row r="79" spans="1:5">
      <c r="A79" t="s">
        <v>1729</v>
      </c>
      <c r="B79" t="s">
        <v>262</v>
      </c>
      <c r="C79" t="s">
        <v>33</v>
      </c>
      <c r="D79" s="2">
        <v>38687</v>
      </c>
      <c r="E79" s="2">
        <v>73050</v>
      </c>
    </row>
    <row r="80" spans="1:5">
      <c r="A80" t="s">
        <v>1827</v>
      </c>
      <c r="B80" t="s">
        <v>262</v>
      </c>
      <c r="C80" t="s">
        <v>33</v>
      </c>
      <c r="D80" s="2">
        <v>38687</v>
      </c>
      <c r="E80" s="2">
        <v>73050</v>
      </c>
    </row>
    <row r="81" spans="1:5">
      <c r="A81" t="s">
        <v>1730</v>
      </c>
      <c r="B81" t="s">
        <v>262</v>
      </c>
      <c r="C81" t="s">
        <v>33</v>
      </c>
      <c r="D81" s="2">
        <v>38687</v>
      </c>
      <c r="E81" s="2">
        <v>73050</v>
      </c>
    </row>
    <row r="82" spans="1:5">
      <c r="A82" t="s">
        <v>1731</v>
      </c>
      <c r="B82" t="s">
        <v>262</v>
      </c>
      <c r="C82" t="s">
        <v>33</v>
      </c>
      <c r="D82" s="2">
        <v>38687</v>
      </c>
      <c r="E82" s="2">
        <v>73050</v>
      </c>
    </row>
    <row r="83" spans="1:5">
      <c r="A83" t="s">
        <v>1828</v>
      </c>
      <c r="B83" t="s">
        <v>262</v>
      </c>
      <c r="C83" t="s">
        <v>33</v>
      </c>
      <c r="D83" s="2">
        <v>38687</v>
      </c>
      <c r="E83" s="2">
        <v>73050</v>
      </c>
    </row>
    <row r="84" spans="1:5">
      <c r="A84" t="s">
        <v>1732</v>
      </c>
      <c r="B84" t="s">
        <v>262</v>
      </c>
      <c r="C84" t="s">
        <v>33</v>
      </c>
      <c r="D84" s="2">
        <v>38687</v>
      </c>
      <c r="E84" s="2">
        <v>73050</v>
      </c>
    </row>
    <row r="85" spans="1:5">
      <c r="A85" t="s">
        <v>1733</v>
      </c>
      <c r="B85" t="s">
        <v>262</v>
      </c>
      <c r="C85" t="s">
        <v>33</v>
      </c>
      <c r="D85" s="2">
        <v>38687</v>
      </c>
      <c r="E85" s="2">
        <v>73050</v>
      </c>
    </row>
    <row r="86" spans="1:5">
      <c r="A86" t="s">
        <v>1829</v>
      </c>
      <c r="B86" t="s">
        <v>262</v>
      </c>
      <c r="C86" t="s">
        <v>33</v>
      </c>
      <c r="D86" s="2">
        <v>38687</v>
      </c>
      <c r="E86" s="2">
        <v>73050</v>
      </c>
    </row>
    <row r="87" spans="1:5">
      <c r="A87" t="s">
        <v>1734</v>
      </c>
      <c r="B87" t="s">
        <v>262</v>
      </c>
      <c r="C87" t="s">
        <v>33</v>
      </c>
      <c r="D87" s="2">
        <v>38687</v>
      </c>
      <c r="E87" s="2">
        <v>73050</v>
      </c>
    </row>
    <row r="88" spans="1:5">
      <c r="A88" t="s">
        <v>1735</v>
      </c>
      <c r="B88" t="s">
        <v>262</v>
      </c>
      <c r="C88" t="s">
        <v>33</v>
      </c>
      <c r="D88" s="2">
        <v>38687</v>
      </c>
      <c r="E88" s="2">
        <v>73050</v>
      </c>
    </row>
    <row r="89" spans="1:5">
      <c r="A89" t="s">
        <v>1830</v>
      </c>
      <c r="B89" t="s">
        <v>262</v>
      </c>
      <c r="C89" t="s">
        <v>33</v>
      </c>
      <c r="D89" s="2">
        <v>38687</v>
      </c>
      <c r="E89" s="2">
        <v>73050</v>
      </c>
    </row>
    <row r="90" spans="1:5">
      <c r="A90" t="s">
        <v>1736</v>
      </c>
      <c r="B90" t="s">
        <v>262</v>
      </c>
      <c r="C90" t="s">
        <v>33</v>
      </c>
      <c r="D90" s="2">
        <v>38687</v>
      </c>
      <c r="E90" s="2">
        <v>73050</v>
      </c>
    </row>
    <row r="91" spans="1:5">
      <c r="A91" t="s">
        <v>1737</v>
      </c>
      <c r="B91" t="s">
        <v>262</v>
      </c>
      <c r="C91" t="s">
        <v>33</v>
      </c>
      <c r="D91" s="2">
        <v>38687</v>
      </c>
      <c r="E91" s="2">
        <v>73050</v>
      </c>
    </row>
    <row r="92" spans="1:5">
      <c r="A92" t="s">
        <v>1831</v>
      </c>
      <c r="B92" t="s">
        <v>262</v>
      </c>
      <c r="C92" t="s">
        <v>33</v>
      </c>
      <c r="D92" s="2">
        <v>38687</v>
      </c>
      <c r="E92" s="2">
        <v>73050</v>
      </c>
    </row>
    <row r="93" spans="1:5">
      <c r="A93" t="s">
        <v>1738</v>
      </c>
      <c r="B93" t="s">
        <v>262</v>
      </c>
      <c r="C93" t="s">
        <v>33</v>
      </c>
      <c r="D93" s="2">
        <v>38687</v>
      </c>
      <c r="E93" s="2">
        <v>73050</v>
      </c>
    </row>
    <row r="94" spans="1:5">
      <c r="A94" t="s">
        <v>1739</v>
      </c>
      <c r="B94" t="s">
        <v>262</v>
      </c>
      <c r="C94" t="s">
        <v>33</v>
      </c>
      <c r="D94" s="2">
        <v>38687</v>
      </c>
      <c r="E94" s="2">
        <v>73050</v>
      </c>
    </row>
    <row r="95" spans="1:5">
      <c r="A95" t="s">
        <v>1832</v>
      </c>
      <c r="B95" t="s">
        <v>262</v>
      </c>
      <c r="C95" t="s">
        <v>33</v>
      </c>
      <c r="D95" s="2">
        <v>38687</v>
      </c>
      <c r="E95" s="2">
        <v>73050</v>
      </c>
    </row>
    <row r="96" spans="1:5">
      <c r="A96" t="s">
        <v>1740</v>
      </c>
      <c r="B96" t="s">
        <v>262</v>
      </c>
      <c r="C96" t="s">
        <v>33</v>
      </c>
      <c r="D96" s="2">
        <v>38687</v>
      </c>
      <c r="E96" s="2">
        <v>73050</v>
      </c>
    </row>
    <row r="97" spans="1:5">
      <c r="A97" t="s">
        <v>1741</v>
      </c>
      <c r="B97" t="s">
        <v>262</v>
      </c>
      <c r="C97" t="s">
        <v>33</v>
      </c>
      <c r="D97" s="2">
        <v>38687</v>
      </c>
      <c r="E97" s="2">
        <v>73050</v>
      </c>
    </row>
    <row r="98" spans="1:5">
      <c r="A98" t="s">
        <v>1833</v>
      </c>
      <c r="B98" t="s">
        <v>262</v>
      </c>
      <c r="C98" t="s">
        <v>33</v>
      </c>
      <c r="D98" s="2">
        <v>38687</v>
      </c>
      <c r="E98" s="2">
        <v>73050</v>
      </c>
    </row>
    <row r="99" spans="1:5">
      <c r="A99" t="s">
        <v>1905</v>
      </c>
      <c r="B99" t="s">
        <v>262</v>
      </c>
      <c r="C99" t="s">
        <v>33</v>
      </c>
      <c r="D99" s="2">
        <v>38687</v>
      </c>
      <c r="E99" s="2">
        <v>73050</v>
      </c>
    </row>
    <row r="100" spans="1:5">
      <c r="A100" t="s">
        <v>886</v>
      </c>
      <c r="B100" t="s">
        <v>262</v>
      </c>
      <c r="C100" t="s">
        <v>33</v>
      </c>
      <c r="D100" s="2">
        <v>38687</v>
      </c>
      <c r="E100" s="2">
        <v>73050</v>
      </c>
    </row>
    <row r="101" spans="1:5">
      <c r="A101" t="s">
        <v>887</v>
      </c>
      <c r="B101" t="s">
        <v>262</v>
      </c>
      <c r="C101" t="s">
        <v>33</v>
      </c>
      <c r="D101" s="2">
        <v>38687</v>
      </c>
      <c r="E101" s="2">
        <v>73050</v>
      </c>
    </row>
    <row r="102" spans="1:5">
      <c r="A102" t="s">
        <v>888</v>
      </c>
      <c r="B102" t="s">
        <v>262</v>
      </c>
      <c r="C102" t="s">
        <v>33</v>
      </c>
      <c r="D102" s="2">
        <v>38687</v>
      </c>
      <c r="E102" s="2">
        <v>73050</v>
      </c>
    </row>
    <row r="103" spans="1:5">
      <c r="A103" t="s">
        <v>889</v>
      </c>
      <c r="B103" t="s">
        <v>262</v>
      </c>
      <c r="C103" t="s">
        <v>33</v>
      </c>
      <c r="D103" s="2">
        <v>38687</v>
      </c>
      <c r="E103" s="2">
        <v>73050</v>
      </c>
    </row>
    <row r="104" spans="1:5">
      <c r="A104" t="s">
        <v>890</v>
      </c>
      <c r="B104" t="s">
        <v>262</v>
      </c>
      <c r="C104" t="s">
        <v>33</v>
      </c>
      <c r="D104" s="2">
        <v>38687</v>
      </c>
      <c r="E104" s="2">
        <v>73050</v>
      </c>
    </row>
    <row r="105" spans="1:5">
      <c r="A105" t="s">
        <v>891</v>
      </c>
      <c r="B105" t="s">
        <v>262</v>
      </c>
      <c r="C105" t="s">
        <v>33</v>
      </c>
      <c r="D105" s="2">
        <v>38687</v>
      </c>
      <c r="E105" s="2">
        <v>73050</v>
      </c>
    </row>
    <row r="106" spans="1:5">
      <c r="A106" t="s">
        <v>892</v>
      </c>
      <c r="B106" t="s">
        <v>262</v>
      </c>
      <c r="C106" t="s">
        <v>33</v>
      </c>
      <c r="D106" s="2">
        <v>38687</v>
      </c>
      <c r="E106" s="2">
        <v>73050</v>
      </c>
    </row>
    <row r="107" spans="1:5">
      <c r="A107" t="s">
        <v>893</v>
      </c>
      <c r="B107" t="s">
        <v>262</v>
      </c>
      <c r="C107" t="s">
        <v>33</v>
      </c>
      <c r="D107" s="2">
        <v>38687</v>
      </c>
      <c r="E107" s="2">
        <v>73050</v>
      </c>
    </row>
    <row r="108" spans="1:5">
      <c r="A108" t="s">
        <v>894</v>
      </c>
      <c r="B108" t="s">
        <v>262</v>
      </c>
      <c r="C108" t="s">
        <v>33</v>
      </c>
      <c r="D108" s="2">
        <v>38687</v>
      </c>
      <c r="E108" s="2">
        <v>73050</v>
      </c>
    </row>
    <row r="109" spans="1:5">
      <c r="A109" t="s">
        <v>1834</v>
      </c>
      <c r="B109" t="s">
        <v>262</v>
      </c>
      <c r="C109" t="s">
        <v>33</v>
      </c>
      <c r="D109" s="2">
        <v>38687</v>
      </c>
      <c r="E109" s="2">
        <v>73050</v>
      </c>
    </row>
    <row r="110" spans="1:5">
      <c r="A110" t="s">
        <v>1835</v>
      </c>
      <c r="B110" t="s">
        <v>262</v>
      </c>
      <c r="C110" t="s">
        <v>33</v>
      </c>
      <c r="D110" s="2">
        <v>38687</v>
      </c>
      <c r="E110" s="2">
        <v>73050</v>
      </c>
    </row>
    <row r="111" spans="1:5">
      <c r="A111" t="s">
        <v>1906</v>
      </c>
      <c r="B111" t="s">
        <v>262</v>
      </c>
      <c r="C111" t="s">
        <v>33</v>
      </c>
      <c r="D111" s="2">
        <v>38687</v>
      </c>
      <c r="E111" s="2">
        <v>73050</v>
      </c>
    </row>
    <row r="112" spans="1:5">
      <c r="A112" t="s">
        <v>1907</v>
      </c>
      <c r="B112" t="s">
        <v>262</v>
      </c>
      <c r="C112" t="s">
        <v>33</v>
      </c>
      <c r="D112" s="2">
        <v>38687</v>
      </c>
      <c r="E112" s="2">
        <v>73050</v>
      </c>
    </row>
    <row r="113" spans="1:5">
      <c r="A113" t="s">
        <v>1836</v>
      </c>
      <c r="B113" t="s">
        <v>262</v>
      </c>
      <c r="C113" t="s">
        <v>33</v>
      </c>
      <c r="D113" s="2">
        <v>38687</v>
      </c>
      <c r="E113" s="2">
        <v>73050</v>
      </c>
    </row>
    <row r="114" spans="1:5">
      <c r="A114" t="s">
        <v>1837</v>
      </c>
      <c r="B114" t="s">
        <v>262</v>
      </c>
      <c r="C114" t="s">
        <v>33</v>
      </c>
      <c r="D114" s="2">
        <v>38687</v>
      </c>
      <c r="E114" s="2">
        <v>73050</v>
      </c>
    </row>
    <row r="115" spans="1:5">
      <c r="A115" t="s">
        <v>1908</v>
      </c>
      <c r="B115" t="s">
        <v>262</v>
      </c>
      <c r="C115" t="s">
        <v>33</v>
      </c>
      <c r="D115" s="2">
        <v>38687</v>
      </c>
      <c r="E115" s="2">
        <v>73050</v>
      </c>
    </row>
    <row r="116" spans="1:5">
      <c r="A116" t="s">
        <v>1909</v>
      </c>
      <c r="B116" t="s">
        <v>262</v>
      </c>
      <c r="C116" t="s">
        <v>33</v>
      </c>
      <c r="D116" s="2">
        <v>38687</v>
      </c>
      <c r="E116" s="2">
        <v>73050</v>
      </c>
    </row>
    <row r="117" spans="1:5">
      <c r="A117" t="s">
        <v>1838</v>
      </c>
      <c r="B117" t="s">
        <v>262</v>
      </c>
      <c r="C117" t="s">
        <v>33</v>
      </c>
      <c r="D117" s="2">
        <v>38687</v>
      </c>
      <c r="E117" s="2">
        <v>73050</v>
      </c>
    </row>
    <row r="118" spans="1:5">
      <c r="A118" t="s">
        <v>1839</v>
      </c>
      <c r="B118" t="s">
        <v>262</v>
      </c>
      <c r="C118" t="s">
        <v>33</v>
      </c>
      <c r="D118" s="2">
        <v>38687</v>
      </c>
      <c r="E118" s="2">
        <v>73050</v>
      </c>
    </row>
    <row r="119" spans="1:5">
      <c r="A119" t="s">
        <v>1910</v>
      </c>
      <c r="B119" t="s">
        <v>262</v>
      </c>
      <c r="C119" t="s">
        <v>33</v>
      </c>
      <c r="D119" s="2">
        <v>38687</v>
      </c>
      <c r="E119" s="2">
        <v>73050</v>
      </c>
    </row>
    <row r="120" spans="1:5">
      <c r="A120" t="s">
        <v>1911</v>
      </c>
      <c r="B120" t="s">
        <v>262</v>
      </c>
      <c r="C120" t="s">
        <v>33</v>
      </c>
      <c r="D120" s="2">
        <v>38687</v>
      </c>
      <c r="E120" s="2">
        <v>73050</v>
      </c>
    </row>
    <row r="121" spans="1:5">
      <c r="A121" t="s">
        <v>1840</v>
      </c>
      <c r="B121" t="s">
        <v>262</v>
      </c>
      <c r="C121" t="s">
        <v>33</v>
      </c>
      <c r="D121" s="2">
        <v>38687</v>
      </c>
      <c r="E121" s="2">
        <v>73050</v>
      </c>
    </row>
    <row r="122" spans="1:5">
      <c r="A122" t="s">
        <v>1841</v>
      </c>
      <c r="B122" t="s">
        <v>262</v>
      </c>
      <c r="C122" t="s">
        <v>33</v>
      </c>
      <c r="D122" s="2">
        <v>38687</v>
      </c>
      <c r="E122" s="2">
        <v>73050</v>
      </c>
    </row>
    <row r="123" spans="1:5">
      <c r="A123" t="s">
        <v>1912</v>
      </c>
      <c r="B123" t="s">
        <v>262</v>
      </c>
      <c r="C123" t="s">
        <v>33</v>
      </c>
      <c r="D123" s="2">
        <v>38687</v>
      </c>
      <c r="E123" s="2">
        <v>73050</v>
      </c>
    </row>
    <row r="124" spans="1:5">
      <c r="A124" t="s">
        <v>1913</v>
      </c>
      <c r="B124" t="s">
        <v>262</v>
      </c>
      <c r="C124" t="s">
        <v>33</v>
      </c>
      <c r="D124" s="2">
        <v>38687</v>
      </c>
      <c r="E124" s="2">
        <v>73050</v>
      </c>
    </row>
    <row r="125" spans="1:5">
      <c r="A125" t="s">
        <v>1842</v>
      </c>
      <c r="B125" t="s">
        <v>262</v>
      </c>
      <c r="C125" t="s">
        <v>33</v>
      </c>
      <c r="D125" s="2">
        <v>38687</v>
      </c>
      <c r="E125" s="2">
        <v>73050</v>
      </c>
    </row>
    <row r="126" spans="1:5">
      <c r="A126" t="s">
        <v>1843</v>
      </c>
      <c r="B126" t="s">
        <v>262</v>
      </c>
      <c r="C126" t="s">
        <v>33</v>
      </c>
      <c r="D126" s="2">
        <v>38687</v>
      </c>
      <c r="E126" s="2">
        <v>73050</v>
      </c>
    </row>
    <row r="127" spans="1:5">
      <c r="A127" t="s">
        <v>1914</v>
      </c>
      <c r="B127" t="s">
        <v>262</v>
      </c>
      <c r="C127" t="s">
        <v>33</v>
      </c>
      <c r="D127" s="2">
        <v>38687</v>
      </c>
      <c r="E127" s="2">
        <v>73050</v>
      </c>
    </row>
    <row r="128" spans="1:5">
      <c r="A128" t="s">
        <v>1915</v>
      </c>
      <c r="B128" t="s">
        <v>262</v>
      </c>
      <c r="C128" t="s">
        <v>33</v>
      </c>
      <c r="D128" s="2">
        <v>38687</v>
      </c>
      <c r="E128" s="2">
        <v>73050</v>
      </c>
    </row>
    <row r="129" spans="1:5">
      <c r="A129" t="s">
        <v>1844</v>
      </c>
      <c r="B129" t="s">
        <v>262</v>
      </c>
      <c r="C129" t="s">
        <v>33</v>
      </c>
      <c r="D129" s="2">
        <v>38687</v>
      </c>
      <c r="E129" s="2">
        <v>73050</v>
      </c>
    </row>
    <row r="130" spans="1:5">
      <c r="A130" t="s">
        <v>1845</v>
      </c>
      <c r="B130" t="s">
        <v>262</v>
      </c>
      <c r="C130" t="s">
        <v>33</v>
      </c>
      <c r="D130" s="2">
        <v>38687</v>
      </c>
      <c r="E130" s="2">
        <v>73050</v>
      </c>
    </row>
    <row r="131" spans="1:5">
      <c r="A131" t="s">
        <v>1916</v>
      </c>
      <c r="B131" t="s">
        <v>262</v>
      </c>
      <c r="C131" t="s">
        <v>33</v>
      </c>
      <c r="D131" s="2">
        <v>38687</v>
      </c>
      <c r="E131" s="2">
        <v>73050</v>
      </c>
    </row>
    <row r="132" spans="1:5">
      <c r="A132" t="s">
        <v>1917</v>
      </c>
      <c r="B132" t="s">
        <v>262</v>
      </c>
      <c r="C132" t="s">
        <v>33</v>
      </c>
      <c r="D132" s="2">
        <v>38687</v>
      </c>
      <c r="E132" s="2">
        <v>73050</v>
      </c>
    </row>
    <row r="133" spans="1:5">
      <c r="A133" t="s">
        <v>1846</v>
      </c>
      <c r="B133" t="s">
        <v>262</v>
      </c>
      <c r="C133" t="s">
        <v>33</v>
      </c>
      <c r="D133" s="2">
        <v>38687</v>
      </c>
      <c r="E133" s="2">
        <v>73050</v>
      </c>
    </row>
    <row r="134" spans="1:5">
      <c r="A134" t="s">
        <v>1847</v>
      </c>
      <c r="B134" t="s">
        <v>262</v>
      </c>
      <c r="C134" t="s">
        <v>33</v>
      </c>
      <c r="D134" s="2">
        <v>38687</v>
      </c>
      <c r="E134" s="2">
        <v>73050</v>
      </c>
    </row>
    <row r="135" spans="1:5">
      <c r="A135" t="s">
        <v>1918</v>
      </c>
      <c r="B135" t="s">
        <v>262</v>
      </c>
      <c r="C135" t="s">
        <v>33</v>
      </c>
      <c r="D135" s="2">
        <v>38687</v>
      </c>
      <c r="E135" s="2">
        <v>73050</v>
      </c>
    </row>
    <row r="136" spans="1:5">
      <c r="A136" t="s">
        <v>1919</v>
      </c>
      <c r="B136" t="s">
        <v>262</v>
      </c>
      <c r="C136" t="s">
        <v>33</v>
      </c>
      <c r="D136" s="2">
        <v>38687</v>
      </c>
      <c r="E136" s="2">
        <v>73050</v>
      </c>
    </row>
    <row r="137" spans="1:5">
      <c r="A137" t="s">
        <v>1970</v>
      </c>
      <c r="B137" t="s">
        <v>262</v>
      </c>
      <c r="C137" t="s">
        <v>33</v>
      </c>
      <c r="D137" s="2">
        <v>38687</v>
      </c>
      <c r="E137" s="2">
        <v>73050</v>
      </c>
    </row>
    <row r="138" spans="1:5">
      <c r="A138" t="s">
        <v>1971</v>
      </c>
      <c r="B138" t="s">
        <v>262</v>
      </c>
      <c r="C138" t="s">
        <v>33</v>
      </c>
      <c r="D138" s="2">
        <v>38687</v>
      </c>
      <c r="E138" s="2">
        <v>73050</v>
      </c>
    </row>
    <row r="139" spans="1:5">
      <c r="A139" t="s">
        <v>1972</v>
      </c>
      <c r="B139" t="s">
        <v>262</v>
      </c>
      <c r="C139" t="s">
        <v>33</v>
      </c>
      <c r="D139" s="2">
        <v>38687</v>
      </c>
      <c r="E139" s="2">
        <v>73050</v>
      </c>
    </row>
    <row r="140" spans="1:5">
      <c r="A140" t="s">
        <v>1973</v>
      </c>
      <c r="B140" t="s">
        <v>262</v>
      </c>
      <c r="C140" t="s">
        <v>33</v>
      </c>
      <c r="D140" s="2">
        <v>38687</v>
      </c>
      <c r="E140" s="2">
        <v>73050</v>
      </c>
    </row>
    <row r="141" spans="1:5">
      <c r="A141" t="s">
        <v>1920</v>
      </c>
      <c r="B141" t="s">
        <v>262</v>
      </c>
      <c r="C141" t="s">
        <v>33</v>
      </c>
      <c r="D141" s="2">
        <v>38687</v>
      </c>
      <c r="E141" s="2">
        <v>73050</v>
      </c>
    </row>
    <row r="142" spans="1:5">
      <c r="A142" t="s">
        <v>1921</v>
      </c>
      <c r="B142" t="s">
        <v>262</v>
      </c>
      <c r="C142" t="s">
        <v>33</v>
      </c>
      <c r="D142" s="2">
        <v>38687</v>
      </c>
      <c r="E142" s="2">
        <v>73050</v>
      </c>
    </row>
    <row r="143" spans="1:5">
      <c r="A143" t="s">
        <v>1922</v>
      </c>
      <c r="B143" t="s">
        <v>262</v>
      </c>
      <c r="C143" t="s">
        <v>33</v>
      </c>
      <c r="D143" s="2">
        <v>38687</v>
      </c>
      <c r="E143" s="2">
        <v>73050</v>
      </c>
    </row>
    <row r="144" spans="1:5">
      <c r="A144" t="s">
        <v>1923</v>
      </c>
      <c r="B144" t="s">
        <v>262</v>
      </c>
      <c r="C144" t="s">
        <v>33</v>
      </c>
      <c r="D144" s="2">
        <v>38687</v>
      </c>
      <c r="E144" s="2">
        <v>73050</v>
      </c>
    </row>
    <row r="145" spans="1:5">
      <c r="A145" t="s">
        <v>1974</v>
      </c>
      <c r="B145" t="s">
        <v>262</v>
      </c>
      <c r="C145" t="s">
        <v>33</v>
      </c>
      <c r="D145" s="2">
        <v>38687</v>
      </c>
      <c r="E145" s="2">
        <v>73050</v>
      </c>
    </row>
    <row r="146" spans="1:5">
      <c r="A146" t="s">
        <v>1975</v>
      </c>
      <c r="B146" t="s">
        <v>262</v>
      </c>
      <c r="C146" t="s">
        <v>33</v>
      </c>
      <c r="D146" s="2">
        <v>38687</v>
      </c>
      <c r="E146" s="2">
        <v>73050</v>
      </c>
    </row>
    <row r="147" spans="1:5">
      <c r="A147" t="s">
        <v>1976</v>
      </c>
      <c r="B147" t="s">
        <v>262</v>
      </c>
      <c r="C147" t="s">
        <v>33</v>
      </c>
      <c r="D147" s="2">
        <v>38687</v>
      </c>
      <c r="E147" s="2">
        <v>73050</v>
      </c>
    </row>
    <row r="148" spans="1:5">
      <c r="A148" t="s">
        <v>1977</v>
      </c>
      <c r="B148" t="s">
        <v>262</v>
      </c>
      <c r="C148" t="s">
        <v>33</v>
      </c>
      <c r="D148" s="2">
        <v>38687</v>
      </c>
      <c r="E148" s="2">
        <v>73050</v>
      </c>
    </row>
    <row r="149" spans="1:5">
      <c r="A149" t="s">
        <v>1924</v>
      </c>
      <c r="B149" t="s">
        <v>262</v>
      </c>
      <c r="C149" t="s">
        <v>33</v>
      </c>
      <c r="D149" s="2">
        <v>38687</v>
      </c>
      <c r="E149" s="2">
        <v>73050</v>
      </c>
    </row>
    <row r="150" spans="1:5">
      <c r="A150" t="s">
        <v>1925</v>
      </c>
      <c r="B150" t="s">
        <v>262</v>
      </c>
      <c r="C150" t="s">
        <v>33</v>
      </c>
      <c r="D150" s="2">
        <v>38687</v>
      </c>
      <c r="E150" s="2">
        <v>73050</v>
      </c>
    </row>
    <row r="151" spans="1:5">
      <c r="A151" t="s">
        <v>1926</v>
      </c>
      <c r="B151" t="s">
        <v>262</v>
      </c>
      <c r="C151" t="s">
        <v>33</v>
      </c>
      <c r="D151" s="2">
        <v>38687</v>
      </c>
      <c r="E151" s="2">
        <v>73050</v>
      </c>
    </row>
    <row r="152" spans="1:5">
      <c r="A152" t="s">
        <v>1927</v>
      </c>
      <c r="B152" t="s">
        <v>262</v>
      </c>
      <c r="C152" t="s">
        <v>33</v>
      </c>
      <c r="D152" s="2">
        <v>38687</v>
      </c>
      <c r="E152" s="2">
        <v>73050</v>
      </c>
    </row>
    <row r="153" spans="1:5">
      <c r="A153" t="s">
        <v>1978</v>
      </c>
      <c r="B153" t="s">
        <v>262</v>
      </c>
      <c r="C153" t="s">
        <v>33</v>
      </c>
      <c r="D153" s="2">
        <v>38687</v>
      </c>
      <c r="E153" s="2">
        <v>73050</v>
      </c>
    </row>
    <row r="154" spans="1:5">
      <c r="A154" t="s">
        <v>1979</v>
      </c>
      <c r="B154" t="s">
        <v>262</v>
      </c>
      <c r="C154" t="s">
        <v>33</v>
      </c>
      <c r="D154" s="2">
        <v>38687</v>
      </c>
      <c r="E154" s="2">
        <v>73050</v>
      </c>
    </row>
    <row r="155" spans="1:5">
      <c r="A155" t="s">
        <v>1980</v>
      </c>
      <c r="B155" t="s">
        <v>262</v>
      </c>
      <c r="C155" t="s">
        <v>33</v>
      </c>
      <c r="D155" s="2">
        <v>38687</v>
      </c>
      <c r="E155" s="2">
        <v>73050</v>
      </c>
    </row>
    <row r="156" spans="1:5">
      <c r="A156" t="s">
        <v>1981</v>
      </c>
      <c r="B156" t="s">
        <v>262</v>
      </c>
      <c r="C156" t="s">
        <v>33</v>
      </c>
      <c r="D156" s="2">
        <v>38687</v>
      </c>
      <c r="E156" s="2">
        <v>73050</v>
      </c>
    </row>
    <row r="157" spans="1:5">
      <c r="A157" t="s">
        <v>1928</v>
      </c>
      <c r="B157" t="s">
        <v>262</v>
      </c>
      <c r="C157" t="s">
        <v>33</v>
      </c>
      <c r="D157" s="2">
        <v>38687</v>
      </c>
      <c r="E157" s="2">
        <v>73050</v>
      </c>
    </row>
    <row r="158" spans="1:5">
      <c r="A158" t="s">
        <v>1929</v>
      </c>
      <c r="B158" t="s">
        <v>262</v>
      </c>
      <c r="C158" t="s">
        <v>33</v>
      </c>
      <c r="D158" s="2">
        <v>38687</v>
      </c>
      <c r="E158" s="2">
        <v>73050</v>
      </c>
    </row>
    <row r="159" spans="1:5">
      <c r="A159" t="s">
        <v>1930</v>
      </c>
      <c r="B159" t="s">
        <v>262</v>
      </c>
      <c r="C159" t="s">
        <v>33</v>
      </c>
      <c r="D159" s="2">
        <v>38687</v>
      </c>
      <c r="E159" s="2">
        <v>73050</v>
      </c>
    </row>
    <row r="160" spans="1:5">
      <c r="A160" t="s">
        <v>1931</v>
      </c>
      <c r="B160" t="s">
        <v>262</v>
      </c>
      <c r="C160" t="s">
        <v>33</v>
      </c>
      <c r="D160" s="2">
        <v>38687</v>
      </c>
      <c r="E160" s="2">
        <v>73050</v>
      </c>
    </row>
    <row r="161" spans="1:5">
      <c r="A161" t="s">
        <v>341</v>
      </c>
      <c r="B161" t="s">
        <v>262</v>
      </c>
      <c r="C161" t="s">
        <v>33</v>
      </c>
      <c r="D161" s="2">
        <v>38687</v>
      </c>
      <c r="E161" s="2">
        <v>73050</v>
      </c>
    </row>
    <row r="162" spans="1:5">
      <c r="A162" t="s">
        <v>342</v>
      </c>
      <c r="B162" t="s">
        <v>262</v>
      </c>
      <c r="C162" t="s">
        <v>33</v>
      </c>
      <c r="D162" s="2">
        <v>38687</v>
      </c>
      <c r="E162" s="2">
        <v>73050</v>
      </c>
    </row>
    <row r="163" spans="1:5">
      <c r="A163" t="s">
        <v>343</v>
      </c>
      <c r="B163" t="s">
        <v>262</v>
      </c>
      <c r="C163" t="s">
        <v>33</v>
      </c>
      <c r="D163" s="2">
        <v>38687</v>
      </c>
      <c r="E163" s="2">
        <v>73050</v>
      </c>
    </row>
    <row r="164" spans="1:5">
      <c r="A164" t="s">
        <v>2702</v>
      </c>
      <c r="B164" t="s">
        <v>262</v>
      </c>
      <c r="C164" t="s">
        <v>33</v>
      </c>
      <c r="D164" s="2">
        <v>38687</v>
      </c>
      <c r="E164" s="2">
        <v>73050</v>
      </c>
    </row>
    <row r="165" spans="1:5">
      <c r="A165" t="s">
        <v>2703</v>
      </c>
      <c r="B165" t="s">
        <v>262</v>
      </c>
      <c r="C165" t="s">
        <v>33</v>
      </c>
      <c r="D165" s="2">
        <v>38687</v>
      </c>
      <c r="E165" s="2">
        <v>73050</v>
      </c>
    </row>
    <row r="166" spans="1:5">
      <c r="A166" t="s">
        <v>2704</v>
      </c>
      <c r="B166" t="s">
        <v>262</v>
      </c>
      <c r="C166" t="s">
        <v>33</v>
      </c>
      <c r="D166" s="2">
        <v>38687</v>
      </c>
      <c r="E166" s="2">
        <v>73050</v>
      </c>
    </row>
    <row r="167" spans="1:5">
      <c r="A167" t="s">
        <v>2705</v>
      </c>
      <c r="B167" t="s">
        <v>262</v>
      </c>
      <c r="C167" t="s">
        <v>33</v>
      </c>
      <c r="D167" s="2">
        <v>38687</v>
      </c>
      <c r="E167" s="2">
        <v>73050</v>
      </c>
    </row>
    <row r="168" spans="1:5">
      <c r="A168" t="s">
        <v>2706</v>
      </c>
      <c r="B168" t="s">
        <v>262</v>
      </c>
      <c r="C168" t="s">
        <v>33</v>
      </c>
      <c r="D168" s="2">
        <v>38687</v>
      </c>
      <c r="E168" s="2">
        <v>73050</v>
      </c>
    </row>
    <row r="169" spans="1:5">
      <c r="A169" t="s">
        <v>2707</v>
      </c>
      <c r="B169" t="s">
        <v>262</v>
      </c>
      <c r="C169" t="s">
        <v>33</v>
      </c>
      <c r="D169" s="2">
        <v>38687</v>
      </c>
      <c r="E169" s="2">
        <v>73050</v>
      </c>
    </row>
    <row r="170" spans="1:5">
      <c r="A170" t="s">
        <v>1701</v>
      </c>
      <c r="B170" t="s">
        <v>262</v>
      </c>
      <c r="C170" t="s">
        <v>33</v>
      </c>
      <c r="D170" s="2">
        <v>38687</v>
      </c>
      <c r="E170" s="2">
        <v>73050</v>
      </c>
    </row>
    <row r="171" spans="1:5">
      <c r="A171" t="s">
        <v>1702</v>
      </c>
      <c r="B171" t="s">
        <v>262</v>
      </c>
      <c r="C171" t="s">
        <v>33</v>
      </c>
      <c r="D171" s="2">
        <v>38687</v>
      </c>
      <c r="E171" s="2">
        <v>73050</v>
      </c>
    </row>
    <row r="172" spans="1:5">
      <c r="A172" t="s">
        <v>1742</v>
      </c>
      <c r="B172" t="s">
        <v>262</v>
      </c>
      <c r="C172" t="s">
        <v>33</v>
      </c>
      <c r="D172" s="2">
        <v>38687</v>
      </c>
      <c r="E172" s="2">
        <v>73050</v>
      </c>
    </row>
    <row r="173" spans="1:5">
      <c r="A173" t="s">
        <v>1743</v>
      </c>
      <c r="B173" t="s">
        <v>262</v>
      </c>
      <c r="C173" t="s">
        <v>33</v>
      </c>
      <c r="D173" s="2">
        <v>38687</v>
      </c>
      <c r="E173" s="2">
        <v>73050</v>
      </c>
    </row>
    <row r="174" spans="1:5">
      <c r="A174" t="s">
        <v>1703</v>
      </c>
      <c r="B174" t="s">
        <v>262</v>
      </c>
      <c r="C174" t="s">
        <v>33</v>
      </c>
      <c r="D174" s="2">
        <v>38687</v>
      </c>
      <c r="E174" s="2">
        <v>73050</v>
      </c>
    </row>
    <row r="175" spans="1:5">
      <c r="A175" t="s">
        <v>1704</v>
      </c>
      <c r="B175" t="s">
        <v>262</v>
      </c>
      <c r="C175" t="s">
        <v>33</v>
      </c>
      <c r="D175" s="2">
        <v>38687</v>
      </c>
      <c r="E175" s="2">
        <v>73050</v>
      </c>
    </row>
    <row r="176" spans="1:5">
      <c r="A176" t="s">
        <v>1744</v>
      </c>
      <c r="B176" t="s">
        <v>262</v>
      </c>
      <c r="C176" t="s">
        <v>33</v>
      </c>
      <c r="D176" s="2">
        <v>38687</v>
      </c>
      <c r="E176" s="2">
        <v>73050</v>
      </c>
    </row>
    <row r="177" spans="1:5">
      <c r="A177" t="s">
        <v>1745</v>
      </c>
      <c r="B177" t="s">
        <v>262</v>
      </c>
      <c r="C177" t="s">
        <v>33</v>
      </c>
      <c r="D177" s="2">
        <v>38687</v>
      </c>
      <c r="E177" s="2">
        <v>73050</v>
      </c>
    </row>
    <row r="178" spans="1:5">
      <c r="A178" t="s">
        <v>1746</v>
      </c>
      <c r="B178" t="s">
        <v>262</v>
      </c>
      <c r="C178" t="s">
        <v>33</v>
      </c>
      <c r="D178" s="2">
        <v>38687</v>
      </c>
      <c r="E178" s="2">
        <v>73050</v>
      </c>
    </row>
    <row r="179" spans="1:5">
      <c r="A179" t="s">
        <v>1747</v>
      </c>
      <c r="B179" t="s">
        <v>262</v>
      </c>
      <c r="C179" t="s">
        <v>33</v>
      </c>
      <c r="D179" s="2">
        <v>38687</v>
      </c>
      <c r="E179" s="2">
        <v>73050</v>
      </c>
    </row>
    <row r="180" spans="1:5">
      <c r="A180" t="s">
        <v>744</v>
      </c>
      <c r="B180" t="s">
        <v>262</v>
      </c>
      <c r="C180" t="s">
        <v>33</v>
      </c>
      <c r="D180" s="2">
        <v>38687</v>
      </c>
      <c r="E180" s="2">
        <v>73050</v>
      </c>
    </row>
    <row r="181" spans="1:5">
      <c r="A181" t="s">
        <v>745</v>
      </c>
      <c r="B181" t="s">
        <v>262</v>
      </c>
      <c r="C181" t="s">
        <v>33</v>
      </c>
      <c r="D181" s="2">
        <v>38687</v>
      </c>
      <c r="E181" s="2">
        <v>73050</v>
      </c>
    </row>
    <row r="182" spans="1:5">
      <c r="A182" t="s">
        <v>1748</v>
      </c>
      <c r="B182" t="s">
        <v>262</v>
      </c>
      <c r="C182" t="s">
        <v>33</v>
      </c>
      <c r="D182" s="2">
        <v>38687</v>
      </c>
      <c r="E182" s="2">
        <v>73050</v>
      </c>
    </row>
    <row r="183" spans="1:5">
      <c r="A183" t="s">
        <v>1749</v>
      </c>
      <c r="B183" t="s">
        <v>262</v>
      </c>
      <c r="C183" t="s">
        <v>33</v>
      </c>
      <c r="D183" s="2">
        <v>38687</v>
      </c>
      <c r="E183" s="2">
        <v>73050</v>
      </c>
    </row>
    <row r="184" spans="1:5">
      <c r="A184" t="s">
        <v>746</v>
      </c>
      <c r="B184" t="s">
        <v>262</v>
      </c>
      <c r="C184" t="s">
        <v>33</v>
      </c>
      <c r="D184" s="2">
        <v>38687</v>
      </c>
      <c r="E184" s="2">
        <v>73050</v>
      </c>
    </row>
    <row r="185" spans="1:5">
      <c r="A185" t="s">
        <v>747</v>
      </c>
      <c r="B185" t="s">
        <v>262</v>
      </c>
      <c r="C185" t="s">
        <v>33</v>
      </c>
      <c r="D185" s="2">
        <v>38687</v>
      </c>
      <c r="E185" s="2">
        <v>73050</v>
      </c>
    </row>
    <row r="186" spans="1:5">
      <c r="A186" t="s">
        <v>1750</v>
      </c>
      <c r="B186" t="s">
        <v>262</v>
      </c>
      <c r="C186" t="s">
        <v>33</v>
      </c>
      <c r="D186" s="2">
        <v>38687</v>
      </c>
      <c r="E186" s="2">
        <v>73050</v>
      </c>
    </row>
    <row r="187" spans="1:5">
      <c r="A187" t="s">
        <v>1751</v>
      </c>
      <c r="B187" t="s">
        <v>262</v>
      </c>
      <c r="C187" t="s">
        <v>33</v>
      </c>
      <c r="D187" s="2">
        <v>38687</v>
      </c>
      <c r="E187" s="2">
        <v>73050</v>
      </c>
    </row>
    <row r="188" spans="1:5">
      <c r="A188" t="s">
        <v>1752</v>
      </c>
      <c r="B188" t="s">
        <v>262</v>
      </c>
      <c r="C188" t="s">
        <v>33</v>
      </c>
      <c r="D188" s="2">
        <v>38687</v>
      </c>
      <c r="E188" s="2">
        <v>73050</v>
      </c>
    </row>
    <row r="189" spans="1:5">
      <c r="A189" t="s">
        <v>1753</v>
      </c>
      <c r="B189" t="s">
        <v>262</v>
      </c>
      <c r="C189" t="s">
        <v>33</v>
      </c>
      <c r="D189" s="2">
        <v>38687</v>
      </c>
      <c r="E189" s="2">
        <v>73050</v>
      </c>
    </row>
    <row r="190" spans="1:5">
      <c r="A190" s="38" t="s">
        <v>2884</v>
      </c>
      <c r="B190" t="s">
        <v>262</v>
      </c>
      <c r="C190" t="s">
        <v>33</v>
      </c>
      <c r="D190" s="2">
        <v>38687</v>
      </c>
      <c r="E190" s="2">
        <v>73050</v>
      </c>
    </row>
    <row r="191" spans="1:5">
      <c r="A191" s="38" t="s">
        <v>2885</v>
      </c>
      <c r="B191" t="s">
        <v>262</v>
      </c>
      <c r="C191" t="s">
        <v>33</v>
      </c>
      <c r="D191" s="2">
        <v>38687</v>
      </c>
      <c r="E191" s="2">
        <v>73050</v>
      </c>
    </row>
    <row r="192" spans="1:5">
      <c r="A192" s="38" t="s">
        <v>2886</v>
      </c>
      <c r="B192" t="s">
        <v>262</v>
      </c>
      <c r="C192" t="s">
        <v>33</v>
      </c>
      <c r="D192" s="2">
        <v>38687</v>
      </c>
      <c r="E192" s="2">
        <v>73050</v>
      </c>
    </row>
    <row r="193" spans="1:5">
      <c r="A193" s="38" t="s">
        <v>2887</v>
      </c>
      <c r="B193" t="s">
        <v>262</v>
      </c>
      <c r="C193" t="s">
        <v>33</v>
      </c>
      <c r="D193" s="2">
        <v>38687</v>
      </c>
      <c r="E193" s="2">
        <v>73050</v>
      </c>
    </row>
    <row r="194" spans="1:5">
      <c r="A194" s="38" t="s">
        <v>2888</v>
      </c>
      <c r="B194" t="s">
        <v>262</v>
      </c>
      <c r="C194" t="s">
        <v>33</v>
      </c>
      <c r="D194" s="2">
        <v>38687</v>
      </c>
      <c r="E194" s="2">
        <v>73050</v>
      </c>
    </row>
    <row r="195" spans="1:5">
      <c r="A195" s="38" t="s">
        <v>2889</v>
      </c>
      <c r="B195" t="s">
        <v>262</v>
      </c>
      <c r="C195" t="s">
        <v>33</v>
      </c>
      <c r="D195" s="2">
        <v>38687</v>
      </c>
      <c r="E195" s="2">
        <v>73050</v>
      </c>
    </row>
    <row r="196" spans="1:5">
      <c r="A196" s="38" t="s">
        <v>2890</v>
      </c>
      <c r="B196" t="s">
        <v>262</v>
      </c>
      <c r="C196" t="s">
        <v>33</v>
      </c>
      <c r="D196" s="2">
        <v>38687</v>
      </c>
      <c r="E196" s="2">
        <v>73050</v>
      </c>
    </row>
    <row r="197" spans="1:5">
      <c r="A197" s="38" t="s">
        <v>2891</v>
      </c>
      <c r="B197" t="s">
        <v>262</v>
      </c>
      <c r="C197" t="s">
        <v>33</v>
      </c>
      <c r="D197" s="2">
        <v>38687</v>
      </c>
      <c r="E197" s="2">
        <v>73050</v>
      </c>
    </row>
    <row r="198" spans="1:5">
      <c r="A198" t="s">
        <v>1754</v>
      </c>
      <c r="B198" t="s">
        <v>262</v>
      </c>
      <c r="C198" t="s">
        <v>33</v>
      </c>
      <c r="D198" s="2">
        <v>38687</v>
      </c>
      <c r="E198" s="2">
        <v>73050</v>
      </c>
    </row>
    <row r="199" spans="1:5">
      <c r="A199" t="s">
        <v>1755</v>
      </c>
      <c r="B199" t="s">
        <v>262</v>
      </c>
      <c r="C199" t="s">
        <v>33</v>
      </c>
      <c r="D199" s="2">
        <v>38687</v>
      </c>
      <c r="E199" s="2">
        <v>73050</v>
      </c>
    </row>
    <row r="200" spans="1:5">
      <c r="A200" t="s">
        <v>709</v>
      </c>
      <c r="B200" t="s">
        <v>262</v>
      </c>
      <c r="C200" t="s">
        <v>33</v>
      </c>
      <c r="D200" s="2">
        <v>38687</v>
      </c>
      <c r="E200" s="2">
        <v>73050</v>
      </c>
    </row>
    <row r="201" spans="1:5">
      <c r="A201" t="s">
        <v>710</v>
      </c>
      <c r="B201" t="s">
        <v>262</v>
      </c>
      <c r="C201" t="s">
        <v>33</v>
      </c>
      <c r="D201" s="2">
        <v>38687</v>
      </c>
      <c r="E201" s="2">
        <v>73050</v>
      </c>
    </row>
    <row r="202" spans="1:5">
      <c r="A202" t="s">
        <v>748</v>
      </c>
      <c r="B202" t="s">
        <v>262</v>
      </c>
      <c r="C202" t="s">
        <v>33</v>
      </c>
      <c r="D202" s="2">
        <v>38687</v>
      </c>
      <c r="E202" s="2">
        <v>73050</v>
      </c>
    </row>
    <row r="203" spans="1:5">
      <c r="A203" t="s">
        <v>749</v>
      </c>
      <c r="B203" t="s">
        <v>262</v>
      </c>
      <c r="C203" t="s">
        <v>33</v>
      </c>
      <c r="D203" s="2">
        <v>38687</v>
      </c>
      <c r="E203" s="2">
        <v>73050</v>
      </c>
    </row>
    <row r="204" spans="1:5">
      <c r="A204" t="s">
        <v>750</v>
      </c>
      <c r="B204" t="s">
        <v>262</v>
      </c>
      <c r="C204" t="s">
        <v>33</v>
      </c>
      <c r="D204" s="2">
        <v>38687</v>
      </c>
      <c r="E204" s="2">
        <v>73050</v>
      </c>
    </row>
    <row r="205" spans="1:5">
      <c r="A205" t="s">
        <v>751</v>
      </c>
      <c r="B205" t="s">
        <v>262</v>
      </c>
      <c r="C205" t="s">
        <v>33</v>
      </c>
      <c r="D205" s="2">
        <v>38687</v>
      </c>
      <c r="E205" s="2">
        <v>73050</v>
      </c>
    </row>
    <row r="206" spans="1:5">
      <c r="A206" t="s">
        <v>752</v>
      </c>
      <c r="B206" t="s">
        <v>262</v>
      </c>
      <c r="C206" t="s">
        <v>33</v>
      </c>
      <c r="D206" s="2">
        <v>38687</v>
      </c>
      <c r="E206" s="2">
        <v>73050</v>
      </c>
    </row>
    <row r="207" spans="1:5">
      <c r="A207" t="s">
        <v>1316</v>
      </c>
      <c r="B207" t="s">
        <v>262</v>
      </c>
      <c r="C207" t="s">
        <v>33</v>
      </c>
      <c r="D207" s="2">
        <v>38687</v>
      </c>
      <c r="E207" s="2">
        <v>73050</v>
      </c>
    </row>
    <row r="208" spans="1:5">
      <c r="A208" t="s">
        <v>1317</v>
      </c>
      <c r="B208" t="s">
        <v>262</v>
      </c>
      <c r="C208" t="s">
        <v>33</v>
      </c>
      <c r="D208" s="2">
        <v>38687</v>
      </c>
      <c r="E208" s="2">
        <v>73050</v>
      </c>
    </row>
    <row r="209" spans="1:5">
      <c r="A209" t="s">
        <v>1318</v>
      </c>
      <c r="B209" t="s">
        <v>262</v>
      </c>
      <c r="C209" t="s">
        <v>33</v>
      </c>
      <c r="D209" s="2">
        <v>38687</v>
      </c>
      <c r="E209" s="2">
        <v>73050</v>
      </c>
    </row>
    <row r="210" spans="1:5">
      <c r="A210" t="s">
        <v>1319</v>
      </c>
      <c r="B210" t="s">
        <v>262</v>
      </c>
      <c r="C210" t="s">
        <v>33</v>
      </c>
      <c r="D210" s="2">
        <v>38687</v>
      </c>
      <c r="E210" s="2">
        <v>73050</v>
      </c>
    </row>
    <row r="211" spans="1:5">
      <c r="A211" t="s">
        <v>1320</v>
      </c>
      <c r="B211" t="s">
        <v>262</v>
      </c>
      <c r="C211" t="s">
        <v>33</v>
      </c>
      <c r="D211" s="2">
        <v>38687</v>
      </c>
      <c r="E211" s="2">
        <v>73050</v>
      </c>
    </row>
    <row r="212" spans="1:5">
      <c r="A212" t="s">
        <v>895</v>
      </c>
      <c r="B212" t="s">
        <v>262</v>
      </c>
      <c r="C212" t="s">
        <v>33</v>
      </c>
      <c r="D212" s="2">
        <v>38687</v>
      </c>
      <c r="E212" s="2">
        <v>73050</v>
      </c>
    </row>
    <row r="213" spans="1:5">
      <c r="A213" t="s">
        <v>896</v>
      </c>
      <c r="B213" t="s">
        <v>262</v>
      </c>
      <c r="C213" t="s">
        <v>33</v>
      </c>
      <c r="D213" s="2">
        <v>38687</v>
      </c>
      <c r="E213" s="2">
        <v>73050</v>
      </c>
    </row>
    <row r="214" spans="1:5">
      <c r="A214" t="s">
        <v>897</v>
      </c>
      <c r="B214" t="s">
        <v>262</v>
      </c>
      <c r="C214" t="s">
        <v>33</v>
      </c>
      <c r="D214" s="2">
        <v>38687</v>
      </c>
      <c r="E214" s="2">
        <v>73050</v>
      </c>
    </row>
    <row r="215" spans="1:5">
      <c r="A215" t="s">
        <v>753</v>
      </c>
      <c r="B215" t="s">
        <v>262</v>
      </c>
      <c r="C215" t="s">
        <v>33</v>
      </c>
      <c r="D215" s="2">
        <v>38687</v>
      </c>
      <c r="E215" s="2">
        <v>73050</v>
      </c>
    </row>
    <row r="216" spans="1:5">
      <c r="A216" t="s">
        <v>1983</v>
      </c>
      <c r="B216" t="s">
        <v>262</v>
      </c>
      <c r="C216" t="s">
        <v>33</v>
      </c>
      <c r="D216" s="2">
        <v>38687</v>
      </c>
      <c r="E216" s="2">
        <v>73050</v>
      </c>
    </row>
    <row r="217" spans="1:5">
      <c r="A217" t="s">
        <v>1984</v>
      </c>
      <c r="B217" t="s">
        <v>262</v>
      </c>
      <c r="C217" t="s">
        <v>33</v>
      </c>
      <c r="D217" s="2">
        <v>38687</v>
      </c>
      <c r="E217" s="2">
        <v>73050</v>
      </c>
    </row>
    <row r="218" spans="1:5">
      <c r="A218" t="s">
        <v>1985</v>
      </c>
      <c r="B218" t="s">
        <v>262</v>
      </c>
      <c r="C218" t="s">
        <v>33</v>
      </c>
      <c r="D218" s="2">
        <v>38687</v>
      </c>
      <c r="E218" s="2">
        <v>73050</v>
      </c>
    </row>
    <row r="219" spans="1:5">
      <c r="A219" t="s">
        <v>1986</v>
      </c>
      <c r="B219" t="s">
        <v>262</v>
      </c>
      <c r="C219" t="s">
        <v>33</v>
      </c>
      <c r="D219" s="2">
        <v>38687</v>
      </c>
      <c r="E219" s="2">
        <v>73050</v>
      </c>
    </row>
    <row r="220" spans="1:5">
      <c r="A220" t="s">
        <v>1987</v>
      </c>
      <c r="B220" t="s">
        <v>262</v>
      </c>
      <c r="C220" t="s">
        <v>33</v>
      </c>
      <c r="D220" s="2">
        <v>38687</v>
      </c>
      <c r="E220" s="2">
        <v>73050</v>
      </c>
    </row>
    <row r="221" spans="1:5">
      <c r="A221" t="s">
        <v>1988</v>
      </c>
      <c r="B221" t="s">
        <v>262</v>
      </c>
      <c r="C221" t="s">
        <v>33</v>
      </c>
      <c r="D221" s="2">
        <v>38687</v>
      </c>
      <c r="E221" s="2">
        <v>73050</v>
      </c>
    </row>
    <row r="222" spans="1:5">
      <c r="A222" t="s">
        <v>1989</v>
      </c>
      <c r="B222" t="s">
        <v>262</v>
      </c>
      <c r="C222" t="s">
        <v>33</v>
      </c>
      <c r="D222" s="2">
        <v>38687</v>
      </c>
      <c r="E222" s="2">
        <v>73050</v>
      </c>
    </row>
    <row r="223" spans="1:5">
      <c r="A223" t="s">
        <v>1990</v>
      </c>
      <c r="B223" t="s">
        <v>262</v>
      </c>
      <c r="C223" t="s">
        <v>33</v>
      </c>
      <c r="D223" s="2">
        <v>38687</v>
      </c>
      <c r="E223" s="2">
        <v>73050</v>
      </c>
    </row>
    <row r="224" spans="1:5">
      <c r="A224" t="s">
        <v>504</v>
      </c>
      <c r="B224" t="s">
        <v>262</v>
      </c>
      <c r="C224" t="s">
        <v>33</v>
      </c>
      <c r="D224" s="2">
        <v>38687</v>
      </c>
      <c r="E224" s="2">
        <v>73050</v>
      </c>
    </row>
    <row r="225" spans="1:5">
      <c r="A225" t="s">
        <v>505</v>
      </c>
      <c r="B225" t="s">
        <v>262</v>
      </c>
      <c r="C225" t="s">
        <v>33</v>
      </c>
      <c r="D225" s="2">
        <v>38687</v>
      </c>
      <c r="E225" s="2">
        <v>73050</v>
      </c>
    </row>
    <row r="226" spans="1:5">
      <c r="A226" t="s">
        <v>344</v>
      </c>
      <c r="B226" t="s">
        <v>262</v>
      </c>
      <c r="C226" t="s">
        <v>33</v>
      </c>
      <c r="D226" s="2">
        <v>38687</v>
      </c>
      <c r="E226" s="2">
        <v>73050</v>
      </c>
    </row>
    <row r="227" spans="1:5">
      <c r="A227" t="s">
        <v>345</v>
      </c>
      <c r="B227" t="s">
        <v>262</v>
      </c>
      <c r="C227" t="s">
        <v>33</v>
      </c>
      <c r="D227" s="2">
        <v>38687</v>
      </c>
      <c r="E227" s="2">
        <v>73050</v>
      </c>
    </row>
    <row r="228" spans="1:5">
      <c r="A228" t="s">
        <v>506</v>
      </c>
      <c r="B228" t="s">
        <v>262</v>
      </c>
      <c r="C228" t="s">
        <v>33</v>
      </c>
      <c r="D228" s="2">
        <v>38687</v>
      </c>
      <c r="E228" s="2">
        <v>73050</v>
      </c>
    </row>
    <row r="229" spans="1:5">
      <c r="A229" t="s">
        <v>1321</v>
      </c>
      <c r="B229" t="s">
        <v>262</v>
      </c>
      <c r="C229" t="s">
        <v>33</v>
      </c>
      <c r="D229" s="2">
        <v>38687</v>
      </c>
      <c r="E229" s="2">
        <v>73050</v>
      </c>
    </row>
    <row r="230" spans="1:5">
      <c r="A230" t="s">
        <v>1322</v>
      </c>
      <c r="B230" t="s">
        <v>262</v>
      </c>
      <c r="C230" t="s">
        <v>33</v>
      </c>
      <c r="D230" s="2">
        <v>38687</v>
      </c>
      <c r="E230" s="2">
        <v>73050</v>
      </c>
    </row>
    <row r="231" spans="1:5">
      <c r="A231" t="s">
        <v>1323</v>
      </c>
      <c r="B231" t="s">
        <v>262</v>
      </c>
      <c r="C231" t="s">
        <v>33</v>
      </c>
      <c r="D231" s="2">
        <v>38687</v>
      </c>
      <c r="E231" s="2">
        <v>73050</v>
      </c>
    </row>
    <row r="232" spans="1:5">
      <c r="A232" t="s">
        <v>1324</v>
      </c>
      <c r="B232" t="s">
        <v>262</v>
      </c>
      <c r="C232" t="s">
        <v>33</v>
      </c>
      <c r="D232" s="2">
        <v>38687</v>
      </c>
      <c r="E232" s="2">
        <v>73050</v>
      </c>
    </row>
    <row r="233" spans="1:5">
      <c r="A233" t="s">
        <v>1325</v>
      </c>
      <c r="B233" t="s">
        <v>262</v>
      </c>
      <c r="C233" t="s">
        <v>33</v>
      </c>
      <c r="D233" s="2">
        <v>38687</v>
      </c>
      <c r="E233" s="2">
        <v>73050</v>
      </c>
    </row>
    <row r="234" spans="1:5">
      <c r="A234" t="s">
        <v>1326</v>
      </c>
      <c r="B234" t="s">
        <v>262</v>
      </c>
      <c r="C234" t="s">
        <v>33</v>
      </c>
      <c r="D234" s="2">
        <v>38687</v>
      </c>
      <c r="E234" s="2">
        <v>73050</v>
      </c>
    </row>
    <row r="235" spans="1:5">
      <c r="A235" t="s">
        <v>898</v>
      </c>
      <c r="B235" t="s">
        <v>262</v>
      </c>
      <c r="C235" t="s">
        <v>33</v>
      </c>
      <c r="D235" s="2">
        <v>38687</v>
      </c>
      <c r="E235" s="2">
        <v>73050</v>
      </c>
    </row>
    <row r="236" spans="1:5">
      <c r="A236" t="s">
        <v>899</v>
      </c>
      <c r="B236" t="s">
        <v>262</v>
      </c>
      <c r="C236" t="s">
        <v>33</v>
      </c>
      <c r="D236" s="2">
        <v>38687</v>
      </c>
      <c r="E236" s="2">
        <v>73050</v>
      </c>
    </row>
    <row r="237" spans="1:5">
      <c r="A237" t="s">
        <v>900</v>
      </c>
      <c r="B237" t="s">
        <v>262</v>
      </c>
      <c r="C237" t="s">
        <v>33</v>
      </c>
      <c r="D237" s="2">
        <v>38687</v>
      </c>
      <c r="E237" s="2">
        <v>73050</v>
      </c>
    </row>
    <row r="238" spans="1:5">
      <c r="A238" t="s">
        <v>711</v>
      </c>
      <c r="B238" t="s">
        <v>262</v>
      </c>
      <c r="C238" t="s">
        <v>33</v>
      </c>
      <c r="D238" s="2">
        <v>38687</v>
      </c>
      <c r="E238" s="2">
        <v>73050</v>
      </c>
    </row>
    <row r="239" spans="1:5">
      <c r="A239" t="s">
        <v>1991</v>
      </c>
      <c r="B239" t="s">
        <v>262</v>
      </c>
      <c r="C239" t="s">
        <v>33</v>
      </c>
      <c r="D239" s="2">
        <v>38687</v>
      </c>
      <c r="E239" s="2">
        <v>73050</v>
      </c>
    </row>
    <row r="240" spans="1:5">
      <c r="A240" t="s">
        <v>1992</v>
      </c>
      <c r="B240" t="s">
        <v>262</v>
      </c>
      <c r="C240" t="s">
        <v>33</v>
      </c>
      <c r="D240" s="2">
        <v>38687</v>
      </c>
      <c r="E240" s="2">
        <v>73050</v>
      </c>
    </row>
    <row r="241" spans="1:5">
      <c r="A241" t="s">
        <v>1993</v>
      </c>
      <c r="B241" t="s">
        <v>262</v>
      </c>
      <c r="C241" t="s">
        <v>33</v>
      </c>
      <c r="D241" s="2">
        <v>38687</v>
      </c>
      <c r="E241" s="2">
        <v>73050</v>
      </c>
    </row>
    <row r="242" spans="1:5">
      <c r="A242" t="s">
        <v>1994</v>
      </c>
      <c r="B242" t="s">
        <v>262</v>
      </c>
      <c r="C242" t="s">
        <v>33</v>
      </c>
      <c r="D242" s="2">
        <v>38687</v>
      </c>
      <c r="E242" s="2">
        <v>73050</v>
      </c>
    </row>
    <row r="243" spans="1:5">
      <c r="A243" t="s">
        <v>1995</v>
      </c>
      <c r="B243" t="s">
        <v>262</v>
      </c>
      <c r="C243" t="s">
        <v>33</v>
      </c>
      <c r="D243" s="2">
        <v>38687</v>
      </c>
      <c r="E243" s="2">
        <v>73050</v>
      </c>
    </row>
    <row r="244" spans="1:5">
      <c r="A244" t="s">
        <v>1996</v>
      </c>
      <c r="B244" t="s">
        <v>262</v>
      </c>
      <c r="C244" t="s">
        <v>33</v>
      </c>
      <c r="D244" s="2">
        <v>38687</v>
      </c>
      <c r="E244" s="2">
        <v>73050</v>
      </c>
    </row>
    <row r="245" spans="1:5">
      <c r="A245" t="s">
        <v>1997</v>
      </c>
      <c r="B245" t="s">
        <v>262</v>
      </c>
      <c r="C245" t="s">
        <v>33</v>
      </c>
      <c r="D245" s="2">
        <v>38687</v>
      </c>
      <c r="E245" s="2">
        <v>73050</v>
      </c>
    </row>
    <row r="246" spans="1:5">
      <c r="A246" t="s">
        <v>1998</v>
      </c>
      <c r="B246" t="s">
        <v>262</v>
      </c>
      <c r="C246" t="s">
        <v>33</v>
      </c>
      <c r="D246" s="2">
        <v>38687</v>
      </c>
      <c r="E246" s="2">
        <v>73050</v>
      </c>
    </row>
    <row r="247" spans="1:5">
      <c r="A247" t="s">
        <v>754</v>
      </c>
      <c r="B247" t="s">
        <v>262</v>
      </c>
      <c r="C247" t="s">
        <v>33</v>
      </c>
      <c r="D247" s="2">
        <v>38687</v>
      </c>
      <c r="E247" s="2">
        <v>73050</v>
      </c>
    </row>
    <row r="248" spans="1:5">
      <c r="A248" t="s">
        <v>755</v>
      </c>
      <c r="B248" t="s">
        <v>262</v>
      </c>
      <c r="C248" t="s">
        <v>33</v>
      </c>
      <c r="D248" s="2">
        <v>38687</v>
      </c>
      <c r="E248" s="2">
        <v>73050</v>
      </c>
    </row>
    <row r="249" spans="1:5">
      <c r="A249" t="s">
        <v>756</v>
      </c>
      <c r="B249" t="s">
        <v>262</v>
      </c>
      <c r="C249" t="s">
        <v>33</v>
      </c>
      <c r="D249" s="2">
        <v>38687</v>
      </c>
      <c r="E249" s="2">
        <v>73050</v>
      </c>
    </row>
    <row r="250" spans="1:5">
      <c r="A250" t="s">
        <v>757</v>
      </c>
      <c r="B250" t="s">
        <v>262</v>
      </c>
      <c r="C250" t="s">
        <v>33</v>
      </c>
      <c r="D250" s="2">
        <v>38687</v>
      </c>
      <c r="E250" s="2">
        <v>73050</v>
      </c>
    </row>
    <row r="251" spans="1:5">
      <c r="A251" t="s">
        <v>758</v>
      </c>
      <c r="B251" t="s">
        <v>262</v>
      </c>
      <c r="C251" t="s">
        <v>33</v>
      </c>
      <c r="D251" s="2">
        <v>38687</v>
      </c>
      <c r="E251" s="2">
        <v>73050</v>
      </c>
    </row>
    <row r="252" spans="1:5">
      <c r="A252" t="s">
        <v>1327</v>
      </c>
      <c r="B252" t="s">
        <v>262</v>
      </c>
      <c r="C252" t="s">
        <v>33</v>
      </c>
      <c r="D252" s="2">
        <v>38687</v>
      </c>
      <c r="E252" s="2">
        <v>73050</v>
      </c>
    </row>
    <row r="253" spans="1:5">
      <c r="A253" t="s">
        <v>1328</v>
      </c>
      <c r="B253" t="s">
        <v>262</v>
      </c>
      <c r="C253" t="s">
        <v>33</v>
      </c>
      <c r="D253" s="2">
        <v>38687</v>
      </c>
      <c r="E253" s="2">
        <v>73050</v>
      </c>
    </row>
    <row r="254" spans="1:5">
      <c r="A254" t="s">
        <v>1329</v>
      </c>
      <c r="B254" t="s">
        <v>262</v>
      </c>
      <c r="C254" t="s">
        <v>33</v>
      </c>
      <c r="D254" s="2">
        <v>38687</v>
      </c>
      <c r="E254" s="2">
        <v>73050</v>
      </c>
    </row>
    <row r="255" spans="1:5">
      <c r="A255" t="s">
        <v>1330</v>
      </c>
      <c r="B255" t="s">
        <v>262</v>
      </c>
      <c r="C255" t="s">
        <v>33</v>
      </c>
      <c r="D255" s="2">
        <v>38687</v>
      </c>
      <c r="E255" s="2">
        <v>73050</v>
      </c>
    </row>
    <row r="256" spans="1:5">
      <c r="A256" t="s">
        <v>1331</v>
      </c>
      <c r="B256" t="s">
        <v>262</v>
      </c>
      <c r="C256" t="s">
        <v>33</v>
      </c>
      <c r="D256" s="2">
        <v>38687</v>
      </c>
      <c r="E256" s="2">
        <v>73050</v>
      </c>
    </row>
    <row r="257" spans="1:5">
      <c r="A257" t="s">
        <v>1332</v>
      </c>
      <c r="B257" t="s">
        <v>262</v>
      </c>
      <c r="C257" t="s">
        <v>33</v>
      </c>
      <c r="D257" s="2">
        <v>38687</v>
      </c>
      <c r="E257" s="2">
        <v>73050</v>
      </c>
    </row>
    <row r="258" spans="1:5">
      <c r="A258" t="s">
        <v>901</v>
      </c>
      <c r="B258" t="s">
        <v>262</v>
      </c>
      <c r="C258" t="s">
        <v>33</v>
      </c>
      <c r="D258" s="2">
        <v>38687</v>
      </c>
      <c r="E258" s="2">
        <v>73050</v>
      </c>
    </row>
    <row r="259" spans="1:5">
      <c r="A259" t="s">
        <v>902</v>
      </c>
      <c r="B259" t="s">
        <v>262</v>
      </c>
      <c r="C259" t="s">
        <v>33</v>
      </c>
      <c r="D259" s="2">
        <v>38687</v>
      </c>
      <c r="E259" s="2">
        <v>73050</v>
      </c>
    </row>
    <row r="260" spans="1:5">
      <c r="A260" t="s">
        <v>903</v>
      </c>
      <c r="B260" t="s">
        <v>262</v>
      </c>
      <c r="C260" t="s">
        <v>33</v>
      </c>
      <c r="D260" s="2">
        <v>38687</v>
      </c>
      <c r="E260" s="2">
        <v>73050</v>
      </c>
    </row>
    <row r="261" spans="1:5">
      <c r="A261" t="s">
        <v>759</v>
      </c>
      <c r="B261" t="s">
        <v>262</v>
      </c>
      <c r="C261" t="s">
        <v>33</v>
      </c>
      <c r="D261" s="2">
        <v>38687</v>
      </c>
      <c r="E261" s="2">
        <v>73050</v>
      </c>
    </row>
    <row r="262" spans="1:5">
      <c r="A262" t="s">
        <v>1999</v>
      </c>
      <c r="B262" t="s">
        <v>262</v>
      </c>
      <c r="C262" t="s">
        <v>33</v>
      </c>
      <c r="D262" s="2">
        <v>38687</v>
      </c>
      <c r="E262" s="2">
        <v>73050</v>
      </c>
    </row>
    <row r="263" spans="1:5">
      <c r="A263" t="s">
        <v>2000</v>
      </c>
      <c r="B263" t="s">
        <v>262</v>
      </c>
      <c r="C263" t="s">
        <v>33</v>
      </c>
      <c r="D263" s="2">
        <v>38687</v>
      </c>
      <c r="E263" s="2">
        <v>73050</v>
      </c>
    </row>
    <row r="264" spans="1:5">
      <c r="A264" t="s">
        <v>2001</v>
      </c>
      <c r="B264" t="s">
        <v>262</v>
      </c>
      <c r="C264" t="s">
        <v>33</v>
      </c>
      <c r="D264" s="2">
        <v>38687</v>
      </c>
      <c r="E264" s="2">
        <v>73050</v>
      </c>
    </row>
    <row r="265" spans="1:5">
      <c r="A265" t="s">
        <v>2002</v>
      </c>
      <c r="B265" t="s">
        <v>262</v>
      </c>
      <c r="C265" t="s">
        <v>33</v>
      </c>
      <c r="D265" s="2">
        <v>38687</v>
      </c>
      <c r="E265" s="2">
        <v>73050</v>
      </c>
    </row>
    <row r="266" spans="1:5">
      <c r="A266" t="s">
        <v>2003</v>
      </c>
      <c r="B266" t="s">
        <v>262</v>
      </c>
      <c r="C266" t="s">
        <v>33</v>
      </c>
      <c r="D266" s="2">
        <v>38687</v>
      </c>
      <c r="E266" s="2">
        <v>73050</v>
      </c>
    </row>
    <row r="267" spans="1:5">
      <c r="A267" t="s">
        <v>2004</v>
      </c>
      <c r="B267" t="s">
        <v>262</v>
      </c>
      <c r="C267" t="s">
        <v>33</v>
      </c>
      <c r="D267" s="2">
        <v>38687</v>
      </c>
      <c r="E267" s="2">
        <v>73050</v>
      </c>
    </row>
    <row r="268" spans="1:5">
      <c r="A268" t="s">
        <v>2005</v>
      </c>
      <c r="B268" t="s">
        <v>262</v>
      </c>
      <c r="C268" t="s">
        <v>33</v>
      </c>
      <c r="D268" s="2">
        <v>38687</v>
      </c>
      <c r="E268" s="2">
        <v>73050</v>
      </c>
    </row>
    <row r="269" spans="1:5">
      <c r="A269" t="s">
        <v>2006</v>
      </c>
      <c r="B269" t="s">
        <v>262</v>
      </c>
      <c r="C269" t="s">
        <v>33</v>
      </c>
      <c r="D269" s="2">
        <v>38687</v>
      </c>
      <c r="E269" s="2">
        <v>73050</v>
      </c>
    </row>
    <row r="270" spans="1:5">
      <c r="A270" t="s">
        <v>507</v>
      </c>
      <c r="B270" t="s">
        <v>262</v>
      </c>
      <c r="C270" t="s">
        <v>33</v>
      </c>
      <c r="D270" s="2">
        <v>38687</v>
      </c>
      <c r="E270" s="2">
        <v>73050</v>
      </c>
    </row>
    <row r="271" spans="1:5">
      <c r="A271" t="s">
        <v>508</v>
      </c>
      <c r="B271" t="s">
        <v>262</v>
      </c>
      <c r="C271" t="s">
        <v>33</v>
      </c>
      <c r="D271" s="2">
        <v>38687</v>
      </c>
      <c r="E271" s="2">
        <v>73050</v>
      </c>
    </row>
    <row r="272" spans="1:5">
      <c r="A272" t="s">
        <v>346</v>
      </c>
      <c r="B272" t="s">
        <v>262</v>
      </c>
      <c r="C272" t="s">
        <v>33</v>
      </c>
      <c r="D272" s="2">
        <v>38687</v>
      </c>
      <c r="E272" s="2">
        <v>73050</v>
      </c>
    </row>
    <row r="273" spans="1:5">
      <c r="A273" t="s">
        <v>347</v>
      </c>
      <c r="B273" t="s">
        <v>262</v>
      </c>
      <c r="C273" t="s">
        <v>33</v>
      </c>
      <c r="D273" s="2">
        <v>38687</v>
      </c>
      <c r="E273" s="2">
        <v>73050</v>
      </c>
    </row>
    <row r="274" spans="1:5">
      <c r="A274" t="s">
        <v>348</v>
      </c>
      <c r="B274" t="s">
        <v>262</v>
      </c>
      <c r="C274" t="s">
        <v>33</v>
      </c>
      <c r="D274" s="2">
        <v>38687</v>
      </c>
      <c r="E274" s="2">
        <v>73050</v>
      </c>
    </row>
    <row r="275" spans="1:5">
      <c r="A275" t="s">
        <v>1333</v>
      </c>
      <c r="B275" t="s">
        <v>262</v>
      </c>
      <c r="C275" t="s">
        <v>33</v>
      </c>
      <c r="D275" s="2">
        <v>38687</v>
      </c>
      <c r="E275" s="2">
        <v>73050</v>
      </c>
    </row>
    <row r="276" spans="1:5">
      <c r="A276" t="s">
        <v>1334</v>
      </c>
      <c r="B276" t="s">
        <v>262</v>
      </c>
      <c r="C276" t="s">
        <v>33</v>
      </c>
      <c r="D276" s="2">
        <v>38687</v>
      </c>
      <c r="E276" s="2">
        <v>73050</v>
      </c>
    </row>
    <row r="277" spans="1:5">
      <c r="A277" t="s">
        <v>1335</v>
      </c>
      <c r="B277" t="s">
        <v>262</v>
      </c>
      <c r="C277" t="s">
        <v>33</v>
      </c>
      <c r="D277" s="2">
        <v>38687</v>
      </c>
      <c r="E277" s="2">
        <v>73050</v>
      </c>
    </row>
    <row r="278" spans="1:5">
      <c r="A278" t="s">
        <v>1336</v>
      </c>
      <c r="B278" t="s">
        <v>262</v>
      </c>
      <c r="C278" t="s">
        <v>33</v>
      </c>
      <c r="D278" s="2">
        <v>38687</v>
      </c>
      <c r="E278" s="2">
        <v>73050</v>
      </c>
    </row>
    <row r="279" spans="1:5">
      <c r="A279" t="s">
        <v>1337</v>
      </c>
      <c r="B279" t="s">
        <v>262</v>
      </c>
      <c r="C279" t="s">
        <v>33</v>
      </c>
      <c r="D279" s="2">
        <v>38687</v>
      </c>
      <c r="E279" s="2">
        <v>73050</v>
      </c>
    </row>
    <row r="280" spans="1:5">
      <c r="A280" t="s">
        <v>1338</v>
      </c>
      <c r="B280" t="s">
        <v>262</v>
      </c>
      <c r="C280" t="s">
        <v>33</v>
      </c>
      <c r="D280" s="2">
        <v>38687</v>
      </c>
      <c r="E280" s="2">
        <v>73050</v>
      </c>
    </row>
    <row r="281" spans="1:5">
      <c r="A281" t="s">
        <v>904</v>
      </c>
      <c r="B281" t="s">
        <v>262</v>
      </c>
      <c r="C281" t="s">
        <v>33</v>
      </c>
      <c r="D281" s="2">
        <v>38687</v>
      </c>
      <c r="E281" s="2">
        <v>73050</v>
      </c>
    </row>
    <row r="282" spans="1:5">
      <c r="A282" t="s">
        <v>905</v>
      </c>
      <c r="B282" t="s">
        <v>262</v>
      </c>
      <c r="C282" t="s">
        <v>33</v>
      </c>
      <c r="D282" s="2">
        <v>38687</v>
      </c>
      <c r="E282" s="2">
        <v>73050</v>
      </c>
    </row>
    <row r="283" spans="1:5">
      <c r="A283" t="s">
        <v>906</v>
      </c>
      <c r="B283" t="s">
        <v>262</v>
      </c>
      <c r="C283" t="s">
        <v>33</v>
      </c>
      <c r="D283" s="2">
        <v>38687</v>
      </c>
      <c r="E283" s="2">
        <v>73050</v>
      </c>
    </row>
    <row r="284" spans="1:5">
      <c r="A284" t="s">
        <v>712</v>
      </c>
      <c r="B284" t="s">
        <v>262</v>
      </c>
      <c r="C284" t="s">
        <v>33</v>
      </c>
      <c r="D284" s="2">
        <v>38687</v>
      </c>
      <c r="E284" s="2">
        <v>73050</v>
      </c>
    </row>
    <row r="285" spans="1:5">
      <c r="A285" t="s">
        <v>2007</v>
      </c>
      <c r="B285" t="s">
        <v>262</v>
      </c>
      <c r="C285" t="s">
        <v>33</v>
      </c>
      <c r="D285" s="2">
        <v>38687</v>
      </c>
      <c r="E285" s="2">
        <v>73050</v>
      </c>
    </row>
    <row r="286" spans="1:5">
      <c r="A286" t="s">
        <v>2008</v>
      </c>
      <c r="B286" t="s">
        <v>262</v>
      </c>
      <c r="C286" t="s">
        <v>33</v>
      </c>
      <c r="D286" s="2">
        <v>38687</v>
      </c>
      <c r="E286" s="2">
        <v>73050</v>
      </c>
    </row>
    <row r="287" spans="1:5">
      <c r="A287" t="s">
        <v>2009</v>
      </c>
      <c r="B287" t="s">
        <v>262</v>
      </c>
      <c r="C287" t="s">
        <v>33</v>
      </c>
      <c r="D287" s="2">
        <v>38687</v>
      </c>
      <c r="E287" s="2">
        <v>73050</v>
      </c>
    </row>
    <row r="288" spans="1:5">
      <c r="A288" t="s">
        <v>2010</v>
      </c>
      <c r="B288" t="s">
        <v>262</v>
      </c>
      <c r="C288" t="s">
        <v>33</v>
      </c>
      <c r="D288" s="2">
        <v>38687</v>
      </c>
      <c r="E288" s="2">
        <v>73050</v>
      </c>
    </row>
    <row r="289" spans="1:5">
      <c r="A289" t="s">
        <v>2011</v>
      </c>
      <c r="B289" t="s">
        <v>262</v>
      </c>
      <c r="C289" t="s">
        <v>33</v>
      </c>
      <c r="D289" s="2">
        <v>38687</v>
      </c>
      <c r="E289" s="2">
        <v>73050</v>
      </c>
    </row>
    <row r="290" spans="1:5">
      <c r="A290" t="s">
        <v>2012</v>
      </c>
      <c r="B290" t="s">
        <v>262</v>
      </c>
      <c r="C290" t="s">
        <v>33</v>
      </c>
      <c r="D290" s="2">
        <v>38687</v>
      </c>
      <c r="E290" s="2">
        <v>73050</v>
      </c>
    </row>
    <row r="291" spans="1:5">
      <c r="A291" t="s">
        <v>2013</v>
      </c>
      <c r="B291" t="s">
        <v>262</v>
      </c>
      <c r="C291" t="s">
        <v>33</v>
      </c>
      <c r="D291" s="2">
        <v>38687</v>
      </c>
      <c r="E291" s="2">
        <v>73050</v>
      </c>
    </row>
    <row r="292" spans="1:5">
      <c r="A292" t="s">
        <v>2014</v>
      </c>
      <c r="B292" t="s">
        <v>262</v>
      </c>
      <c r="C292" t="s">
        <v>33</v>
      </c>
      <c r="D292" s="2">
        <v>38687</v>
      </c>
      <c r="E292" s="2">
        <v>73050</v>
      </c>
    </row>
    <row r="293" spans="1:5">
      <c r="A293" t="s">
        <v>760</v>
      </c>
      <c r="B293" t="s">
        <v>262</v>
      </c>
      <c r="C293" t="s">
        <v>33</v>
      </c>
      <c r="D293" s="2">
        <v>38687</v>
      </c>
      <c r="E293" s="2">
        <v>73050</v>
      </c>
    </row>
    <row r="294" spans="1:5">
      <c r="A294" t="s">
        <v>761</v>
      </c>
      <c r="B294" t="s">
        <v>262</v>
      </c>
      <c r="C294" t="s">
        <v>33</v>
      </c>
      <c r="D294" s="2">
        <v>38687</v>
      </c>
      <c r="E294" s="2">
        <v>73050</v>
      </c>
    </row>
    <row r="295" spans="1:5">
      <c r="A295" t="s">
        <v>762</v>
      </c>
      <c r="B295" t="s">
        <v>262</v>
      </c>
      <c r="C295" t="s">
        <v>33</v>
      </c>
      <c r="D295" s="2">
        <v>38687</v>
      </c>
      <c r="E295" s="2">
        <v>73050</v>
      </c>
    </row>
    <row r="296" spans="1:5">
      <c r="A296" t="s">
        <v>763</v>
      </c>
      <c r="B296" t="s">
        <v>262</v>
      </c>
      <c r="C296" t="s">
        <v>33</v>
      </c>
      <c r="D296" s="2">
        <v>38687</v>
      </c>
      <c r="E296" s="2">
        <v>73050</v>
      </c>
    </row>
    <row r="297" spans="1:5">
      <c r="A297" t="s">
        <v>764</v>
      </c>
      <c r="B297" t="s">
        <v>262</v>
      </c>
      <c r="C297" t="s">
        <v>33</v>
      </c>
      <c r="D297" s="2">
        <v>38687</v>
      </c>
      <c r="E297" s="2">
        <v>73050</v>
      </c>
    </row>
    <row r="298" spans="1:5">
      <c r="A298" t="s">
        <v>1339</v>
      </c>
      <c r="B298" t="s">
        <v>262</v>
      </c>
      <c r="C298" t="s">
        <v>33</v>
      </c>
      <c r="D298" s="2">
        <v>38687</v>
      </c>
      <c r="E298" s="2">
        <v>73050</v>
      </c>
    </row>
    <row r="299" spans="1:5">
      <c r="A299" t="s">
        <v>1340</v>
      </c>
      <c r="B299" t="s">
        <v>262</v>
      </c>
      <c r="C299" t="s">
        <v>33</v>
      </c>
      <c r="D299" s="2">
        <v>38687</v>
      </c>
      <c r="E299" s="2">
        <v>73050</v>
      </c>
    </row>
    <row r="300" spans="1:5">
      <c r="A300" t="s">
        <v>1341</v>
      </c>
      <c r="B300" t="s">
        <v>262</v>
      </c>
      <c r="C300" t="s">
        <v>33</v>
      </c>
      <c r="D300" s="2">
        <v>38687</v>
      </c>
      <c r="E300" s="2">
        <v>73050</v>
      </c>
    </row>
    <row r="301" spans="1:5">
      <c r="A301" t="s">
        <v>1342</v>
      </c>
      <c r="B301" t="s">
        <v>262</v>
      </c>
      <c r="C301" t="s">
        <v>33</v>
      </c>
      <c r="D301" s="2">
        <v>38687</v>
      </c>
      <c r="E301" s="2">
        <v>73050</v>
      </c>
    </row>
    <row r="302" spans="1:5">
      <c r="A302" t="s">
        <v>1343</v>
      </c>
      <c r="B302" t="s">
        <v>262</v>
      </c>
      <c r="C302" t="s">
        <v>33</v>
      </c>
      <c r="D302" s="2">
        <v>38687</v>
      </c>
      <c r="E302" s="2">
        <v>73050</v>
      </c>
    </row>
    <row r="303" spans="1:5">
      <c r="A303" t="s">
        <v>1344</v>
      </c>
      <c r="B303" t="s">
        <v>262</v>
      </c>
      <c r="C303" t="s">
        <v>33</v>
      </c>
      <c r="D303" s="2">
        <v>38687</v>
      </c>
      <c r="E303" s="2">
        <v>73050</v>
      </c>
    </row>
    <row r="304" spans="1:5">
      <c r="A304" t="s">
        <v>907</v>
      </c>
      <c r="B304" t="s">
        <v>262</v>
      </c>
      <c r="C304" t="s">
        <v>33</v>
      </c>
      <c r="D304" s="2">
        <v>38687</v>
      </c>
      <c r="E304" s="2">
        <v>73050</v>
      </c>
    </row>
    <row r="305" spans="1:5">
      <c r="A305" t="s">
        <v>908</v>
      </c>
      <c r="B305" t="s">
        <v>262</v>
      </c>
      <c r="C305" t="s">
        <v>33</v>
      </c>
      <c r="D305" s="2">
        <v>38687</v>
      </c>
      <c r="E305" s="2">
        <v>73050</v>
      </c>
    </row>
    <row r="306" spans="1:5">
      <c r="A306" t="s">
        <v>909</v>
      </c>
      <c r="B306" t="s">
        <v>262</v>
      </c>
      <c r="C306" t="s">
        <v>33</v>
      </c>
      <c r="D306" s="2">
        <v>38687</v>
      </c>
      <c r="E306" s="2">
        <v>73050</v>
      </c>
    </row>
    <row r="307" spans="1:5">
      <c r="A307" t="s">
        <v>2015</v>
      </c>
      <c r="B307" t="s">
        <v>262</v>
      </c>
      <c r="C307" t="s">
        <v>33</v>
      </c>
      <c r="D307" s="2">
        <v>38687</v>
      </c>
      <c r="E307" s="2">
        <v>73050</v>
      </c>
    </row>
    <row r="308" spans="1:5">
      <c r="A308" t="s">
        <v>2016</v>
      </c>
      <c r="B308" t="s">
        <v>262</v>
      </c>
      <c r="C308" t="s">
        <v>33</v>
      </c>
      <c r="D308" s="2">
        <v>38687</v>
      </c>
      <c r="E308" s="2">
        <v>73050</v>
      </c>
    </row>
    <row r="309" spans="1:5">
      <c r="A309" t="s">
        <v>2017</v>
      </c>
      <c r="B309" t="s">
        <v>262</v>
      </c>
      <c r="C309" t="s">
        <v>33</v>
      </c>
      <c r="D309" s="2">
        <v>38687</v>
      </c>
      <c r="E309" s="2">
        <v>73050</v>
      </c>
    </row>
    <row r="310" spans="1:5">
      <c r="A310" t="s">
        <v>2018</v>
      </c>
      <c r="B310" t="s">
        <v>262</v>
      </c>
      <c r="C310" t="s">
        <v>33</v>
      </c>
      <c r="D310" s="2">
        <v>38687</v>
      </c>
      <c r="E310" s="2">
        <v>73050</v>
      </c>
    </row>
    <row r="311" spans="1:5">
      <c r="A311" t="s">
        <v>2019</v>
      </c>
      <c r="B311" t="s">
        <v>262</v>
      </c>
      <c r="C311" t="s">
        <v>33</v>
      </c>
      <c r="D311" s="2">
        <v>38687</v>
      </c>
      <c r="E311" s="2">
        <v>73050</v>
      </c>
    </row>
    <row r="312" spans="1:5">
      <c r="A312" t="s">
        <v>2020</v>
      </c>
      <c r="B312" t="s">
        <v>262</v>
      </c>
      <c r="C312" t="s">
        <v>33</v>
      </c>
      <c r="D312" s="2">
        <v>38687</v>
      </c>
      <c r="E312" s="2">
        <v>73050</v>
      </c>
    </row>
    <row r="313" spans="1:5">
      <c r="A313" t="s">
        <v>2021</v>
      </c>
      <c r="B313" t="s">
        <v>262</v>
      </c>
      <c r="C313" t="s">
        <v>33</v>
      </c>
      <c r="D313" s="2">
        <v>38687</v>
      </c>
      <c r="E313" s="2">
        <v>73050</v>
      </c>
    </row>
    <row r="314" spans="1:5">
      <c r="A314" t="s">
        <v>2022</v>
      </c>
      <c r="B314" t="s">
        <v>262</v>
      </c>
      <c r="C314" t="s">
        <v>33</v>
      </c>
      <c r="D314" s="2">
        <v>38687</v>
      </c>
      <c r="E314" s="2">
        <v>73050</v>
      </c>
    </row>
    <row r="315" spans="1:5">
      <c r="A315" t="s">
        <v>509</v>
      </c>
      <c r="B315" t="s">
        <v>262</v>
      </c>
      <c r="C315" t="s">
        <v>33</v>
      </c>
      <c r="D315" s="2">
        <v>38687</v>
      </c>
      <c r="E315" s="2">
        <v>73050</v>
      </c>
    </row>
    <row r="316" spans="1:5">
      <c r="A316" t="s">
        <v>510</v>
      </c>
      <c r="B316" t="s">
        <v>262</v>
      </c>
      <c r="C316" t="s">
        <v>33</v>
      </c>
      <c r="D316" s="2">
        <v>38687</v>
      </c>
      <c r="E316" s="2">
        <v>73050</v>
      </c>
    </row>
    <row r="317" spans="1:5">
      <c r="A317" t="s">
        <v>511</v>
      </c>
      <c r="B317" t="s">
        <v>262</v>
      </c>
      <c r="C317" t="s">
        <v>33</v>
      </c>
      <c r="D317" s="2">
        <v>38687</v>
      </c>
      <c r="E317" s="2">
        <v>73050</v>
      </c>
    </row>
    <row r="318" spans="1:5">
      <c r="A318" t="s">
        <v>512</v>
      </c>
      <c r="B318" t="s">
        <v>262</v>
      </c>
      <c r="C318" t="s">
        <v>33</v>
      </c>
      <c r="D318" s="2">
        <v>38687</v>
      </c>
      <c r="E318" s="2">
        <v>73050</v>
      </c>
    </row>
    <row r="319" spans="1:5">
      <c r="A319" t="s">
        <v>713</v>
      </c>
      <c r="B319" t="s">
        <v>262</v>
      </c>
      <c r="C319" t="s">
        <v>33</v>
      </c>
      <c r="D319" s="2">
        <v>38687</v>
      </c>
      <c r="E319" s="2">
        <v>73050</v>
      </c>
    </row>
    <row r="320" spans="1:5">
      <c r="A320" t="s">
        <v>1345</v>
      </c>
      <c r="B320" t="s">
        <v>262</v>
      </c>
      <c r="C320" t="s">
        <v>33</v>
      </c>
      <c r="D320" s="2">
        <v>38687</v>
      </c>
      <c r="E320" s="2">
        <v>73050</v>
      </c>
    </row>
    <row r="321" spans="1:5">
      <c r="A321" t="s">
        <v>1346</v>
      </c>
      <c r="B321" t="s">
        <v>262</v>
      </c>
      <c r="C321" t="s">
        <v>33</v>
      </c>
      <c r="D321" s="2">
        <v>38687</v>
      </c>
      <c r="E321" s="2">
        <v>73050</v>
      </c>
    </row>
    <row r="322" spans="1:5">
      <c r="A322" t="s">
        <v>1347</v>
      </c>
      <c r="B322" t="s">
        <v>262</v>
      </c>
      <c r="C322" t="s">
        <v>33</v>
      </c>
      <c r="D322" s="2">
        <v>38687</v>
      </c>
      <c r="E322" s="2">
        <v>73050</v>
      </c>
    </row>
    <row r="323" spans="1:5">
      <c r="A323" t="s">
        <v>910</v>
      </c>
      <c r="B323" t="s">
        <v>262</v>
      </c>
      <c r="C323" t="s">
        <v>33</v>
      </c>
      <c r="D323" s="2">
        <v>38687</v>
      </c>
      <c r="E323" s="2">
        <v>73050</v>
      </c>
    </row>
    <row r="324" spans="1:5">
      <c r="A324" t="s">
        <v>911</v>
      </c>
      <c r="B324" t="s">
        <v>262</v>
      </c>
      <c r="C324" t="s">
        <v>33</v>
      </c>
      <c r="D324" s="2">
        <v>38687</v>
      </c>
      <c r="E324" s="2">
        <v>73050</v>
      </c>
    </row>
    <row r="325" spans="1:5">
      <c r="A325" t="s">
        <v>912</v>
      </c>
      <c r="B325" t="s">
        <v>262</v>
      </c>
      <c r="C325" t="s">
        <v>33</v>
      </c>
      <c r="D325" s="2">
        <v>38687</v>
      </c>
      <c r="E325" s="2">
        <v>73050</v>
      </c>
    </row>
    <row r="326" spans="1:5">
      <c r="A326" t="s">
        <v>2023</v>
      </c>
      <c r="B326" t="s">
        <v>262</v>
      </c>
      <c r="C326" t="s">
        <v>33</v>
      </c>
      <c r="D326" s="2">
        <v>38687</v>
      </c>
      <c r="E326" s="2">
        <v>73050</v>
      </c>
    </row>
    <row r="327" spans="1:5">
      <c r="A327" t="s">
        <v>2024</v>
      </c>
      <c r="B327" t="s">
        <v>262</v>
      </c>
      <c r="C327" t="s">
        <v>33</v>
      </c>
      <c r="D327" s="2">
        <v>38687</v>
      </c>
      <c r="E327" s="2">
        <v>73050</v>
      </c>
    </row>
    <row r="328" spans="1:5">
      <c r="A328" t="s">
        <v>2025</v>
      </c>
      <c r="B328" t="s">
        <v>262</v>
      </c>
      <c r="C328" t="s">
        <v>33</v>
      </c>
      <c r="D328" s="2">
        <v>38687</v>
      </c>
      <c r="E328" s="2">
        <v>73050</v>
      </c>
    </row>
    <row r="329" spans="1:5">
      <c r="A329" t="s">
        <v>2026</v>
      </c>
      <c r="B329" t="s">
        <v>262</v>
      </c>
      <c r="C329" t="s">
        <v>33</v>
      </c>
      <c r="D329" s="2">
        <v>38687</v>
      </c>
      <c r="E329" s="2">
        <v>73050</v>
      </c>
    </row>
    <row r="330" spans="1:5">
      <c r="A330" t="s">
        <v>2027</v>
      </c>
      <c r="B330" t="s">
        <v>262</v>
      </c>
      <c r="C330" t="s">
        <v>33</v>
      </c>
      <c r="D330" s="2">
        <v>38687</v>
      </c>
      <c r="E330" s="2">
        <v>73050</v>
      </c>
    </row>
    <row r="331" spans="1:5">
      <c r="A331" t="s">
        <v>2028</v>
      </c>
      <c r="B331" t="s">
        <v>262</v>
      </c>
      <c r="C331" t="s">
        <v>33</v>
      </c>
      <c r="D331" s="2">
        <v>38687</v>
      </c>
      <c r="E331" s="2">
        <v>73050</v>
      </c>
    </row>
    <row r="332" spans="1:5">
      <c r="A332" t="s">
        <v>2029</v>
      </c>
      <c r="B332" t="s">
        <v>262</v>
      </c>
      <c r="C332" t="s">
        <v>33</v>
      </c>
      <c r="D332" s="2">
        <v>38687</v>
      </c>
      <c r="E332" s="2">
        <v>73050</v>
      </c>
    </row>
    <row r="333" spans="1:5">
      <c r="A333" t="s">
        <v>765</v>
      </c>
      <c r="B333" t="s">
        <v>262</v>
      </c>
      <c r="C333" t="s">
        <v>33</v>
      </c>
      <c r="D333" s="2">
        <v>38687</v>
      </c>
      <c r="E333" s="2">
        <v>73050</v>
      </c>
    </row>
    <row r="334" spans="1:5">
      <c r="A334" t="s">
        <v>766</v>
      </c>
      <c r="B334" t="s">
        <v>262</v>
      </c>
      <c r="C334" t="s">
        <v>33</v>
      </c>
      <c r="D334" s="2">
        <v>38687</v>
      </c>
      <c r="E334" s="2">
        <v>73050</v>
      </c>
    </row>
    <row r="335" spans="1:5">
      <c r="A335" t="s">
        <v>767</v>
      </c>
      <c r="B335" t="s">
        <v>262</v>
      </c>
      <c r="C335" t="s">
        <v>33</v>
      </c>
      <c r="D335" s="2">
        <v>38687</v>
      </c>
      <c r="E335" s="2">
        <v>73050</v>
      </c>
    </row>
    <row r="336" spans="1:5">
      <c r="A336" t="s">
        <v>768</v>
      </c>
      <c r="B336" t="s">
        <v>262</v>
      </c>
      <c r="C336" t="s">
        <v>33</v>
      </c>
      <c r="D336" s="2">
        <v>38687</v>
      </c>
      <c r="E336" s="2">
        <v>73050</v>
      </c>
    </row>
    <row r="337" spans="1:5">
      <c r="A337" t="s">
        <v>1348</v>
      </c>
      <c r="B337" t="s">
        <v>262</v>
      </c>
      <c r="C337" t="s">
        <v>33</v>
      </c>
      <c r="D337" s="2">
        <v>38687</v>
      </c>
      <c r="E337" s="2">
        <v>73050</v>
      </c>
    </row>
    <row r="338" spans="1:5">
      <c r="A338" t="s">
        <v>1349</v>
      </c>
      <c r="B338" t="s">
        <v>262</v>
      </c>
      <c r="C338" t="s">
        <v>33</v>
      </c>
      <c r="D338" s="2">
        <v>38687</v>
      </c>
      <c r="E338" s="2">
        <v>73050</v>
      </c>
    </row>
    <row r="339" spans="1:5">
      <c r="A339" t="s">
        <v>1350</v>
      </c>
      <c r="B339" t="s">
        <v>262</v>
      </c>
      <c r="C339" t="s">
        <v>33</v>
      </c>
      <c r="D339" s="2">
        <v>38687</v>
      </c>
      <c r="E339" s="2">
        <v>73050</v>
      </c>
    </row>
    <row r="340" spans="1:5">
      <c r="A340" t="s">
        <v>1351</v>
      </c>
      <c r="B340" t="s">
        <v>262</v>
      </c>
      <c r="C340" t="s">
        <v>33</v>
      </c>
      <c r="D340" s="2">
        <v>38687</v>
      </c>
      <c r="E340" s="2">
        <v>73050</v>
      </c>
    </row>
    <row r="341" spans="1:5">
      <c r="A341" t="s">
        <v>913</v>
      </c>
      <c r="B341" t="s">
        <v>262</v>
      </c>
      <c r="C341" t="s">
        <v>33</v>
      </c>
      <c r="D341" s="2">
        <v>38687</v>
      </c>
      <c r="E341" s="2">
        <v>73050</v>
      </c>
    </row>
    <row r="342" spans="1:5">
      <c r="A342" t="s">
        <v>914</v>
      </c>
      <c r="B342" t="s">
        <v>262</v>
      </c>
      <c r="C342" t="s">
        <v>33</v>
      </c>
      <c r="D342" s="2">
        <v>38687</v>
      </c>
      <c r="E342" s="2">
        <v>73050</v>
      </c>
    </row>
    <row r="343" spans="1:5">
      <c r="A343" t="s">
        <v>915</v>
      </c>
      <c r="B343" t="s">
        <v>262</v>
      </c>
      <c r="C343" t="s">
        <v>33</v>
      </c>
      <c r="D343" s="2">
        <v>38687</v>
      </c>
      <c r="E343" s="2">
        <v>73050</v>
      </c>
    </row>
    <row r="344" spans="1:5">
      <c r="A344" t="s">
        <v>2030</v>
      </c>
      <c r="B344" t="s">
        <v>262</v>
      </c>
      <c r="C344" t="s">
        <v>33</v>
      </c>
      <c r="D344" s="2">
        <v>38687</v>
      </c>
      <c r="E344" s="2">
        <v>73050</v>
      </c>
    </row>
    <row r="345" spans="1:5">
      <c r="A345" t="s">
        <v>2031</v>
      </c>
      <c r="B345" t="s">
        <v>262</v>
      </c>
      <c r="C345" t="s">
        <v>33</v>
      </c>
      <c r="D345" s="2">
        <v>38687</v>
      </c>
      <c r="E345" s="2">
        <v>73050</v>
      </c>
    </row>
    <row r="346" spans="1:5">
      <c r="A346" t="s">
        <v>2032</v>
      </c>
      <c r="B346" t="s">
        <v>262</v>
      </c>
      <c r="C346" t="s">
        <v>33</v>
      </c>
      <c r="D346" s="2">
        <v>38687</v>
      </c>
      <c r="E346" s="2">
        <v>73050</v>
      </c>
    </row>
    <row r="347" spans="1:5">
      <c r="A347" t="s">
        <v>2033</v>
      </c>
      <c r="B347" t="s">
        <v>262</v>
      </c>
      <c r="C347" t="s">
        <v>33</v>
      </c>
      <c r="D347" s="2">
        <v>38687</v>
      </c>
      <c r="E347" s="2">
        <v>73050</v>
      </c>
    </row>
    <row r="348" spans="1:5">
      <c r="A348" t="s">
        <v>2034</v>
      </c>
      <c r="B348" t="s">
        <v>262</v>
      </c>
      <c r="C348" t="s">
        <v>33</v>
      </c>
      <c r="D348" s="2">
        <v>38687</v>
      </c>
      <c r="E348" s="2">
        <v>73050</v>
      </c>
    </row>
    <row r="349" spans="1:5">
      <c r="A349" t="s">
        <v>2035</v>
      </c>
      <c r="B349" t="s">
        <v>262</v>
      </c>
      <c r="C349" t="s">
        <v>33</v>
      </c>
      <c r="D349" s="2">
        <v>38687</v>
      </c>
      <c r="E349" s="2">
        <v>73050</v>
      </c>
    </row>
    <row r="350" spans="1:5">
      <c r="A350" t="s">
        <v>349</v>
      </c>
      <c r="B350" t="s">
        <v>262</v>
      </c>
      <c r="C350" t="s">
        <v>33</v>
      </c>
      <c r="D350" s="2">
        <v>38687</v>
      </c>
      <c r="E350" s="2">
        <v>73050</v>
      </c>
    </row>
    <row r="351" spans="1:5">
      <c r="A351" t="s">
        <v>513</v>
      </c>
      <c r="B351" t="s">
        <v>262</v>
      </c>
      <c r="C351" t="s">
        <v>33</v>
      </c>
      <c r="D351" s="2">
        <v>38687</v>
      </c>
      <c r="E351" s="2">
        <v>73050</v>
      </c>
    </row>
    <row r="352" spans="1:5">
      <c r="A352" t="s">
        <v>350</v>
      </c>
      <c r="B352" t="s">
        <v>262</v>
      </c>
      <c r="C352" t="s">
        <v>33</v>
      </c>
      <c r="D352" s="2">
        <v>38687</v>
      </c>
      <c r="E352" s="2">
        <v>73050</v>
      </c>
    </row>
    <row r="353" spans="1:5">
      <c r="A353" t="s">
        <v>351</v>
      </c>
      <c r="B353" t="s">
        <v>262</v>
      </c>
      <c r="C353" t="s">
        <v>33</v>
      </c>
      <c r="D353" s="2">
        <v>38687</v>
      </c>
      <c r="E353" s="2">
        <v>73050</v>
      </c>
    </row>
    <row r="354" spans="1:5">
      <c r="A354" t="s">
        <v>1352</v>
      </c>
      <c r="B354" t="s">
        <v>262</v>
      </c>
      <c r="C354" t="s">
        <v>33</v>
      </c>
      <c r="D354" s="2">
        <v>38687</v>
      </c>
      <c r="E354" s="2">
        <v>73050</v>
      </c>
    </row>
    <row r="355" spans="1:5">
      <c r="A355" t="s">
        <v>1353</v>
      </c>
      <c r="B355" t="s">
        <v>262</v>
      </c>
      <c r="C355" t="s">
        <v>33</v>
      </c>
      <c r="D355" s="2">
        <v>38687</v>
      </c>
      <c r="E355" s="2">
        <v>73050</v>
      </c>
    </row>
    <row r="356" spans="1:5">
      <c r="A356" t="s">
        <v>1354</v>
      </c>
      <c r="B356" t="s">
        <v>262</v>
      </c>
      <c r="C356" t="s">
        <v>33</v>
      </c>
      <c r="D356" s="2">
        <v>38687</v>
      </c>
      <c r="E356" s="2">
        <v>73050</v>
      </c>
    </row>
    <row r="357" spans="1:5">
      <c r="A357" t="s">
        <v>1355</v>
      </c>
      <c r="B357" t="s">
        <v>262</v>
      </c>
      <c r="C357" t="s">
        <v>33</v>
      </c>
      <c r="D357" s="2">
        <v>38687</v>
      </c>
      <c r="E357" s="2">
        <v>73050</v>
      </c>
    </row>
    <row r="358" spans="1:5">
      <c r="A358" t="s">
        <v>916</v>
      </c>
      <c r="B358" t="s">
        <v>262</v>
      </c>
      <c r="C358" t="s">
        <v>33</v>
      </c>
      <c r="D358" s="2">
        <v>38687</v>
      </c>
      <c r="E358" s="2">
        <v>73050</v>
      </c>
    </row>
    <row r="359" spans="1:5">
      <c r="A359" t="s">
        <v>917</v>
      </c>
      <c r="B359" t="s">
        <v>262</v>
      </c>
      <c r="C359" t="s">
        <v>33</v>
      </c>
      <c r="D359" s="2">
        <v>38687</v>
      </c>
      <c r="E359" s="2">
        <v>73050</v>
      </c>
    </row>
    <row r="360" spans="1:5">
      <c r="A360" t="s">
        <v>918</v>
      </c>
      <c r="B360" t="s">
        <v>262</v>
      </c>
      <c r="C360" t="s">
        <v>33</v>
      </c>
      <c r="D360" s="2">
        <v>38687</v>
      </c>
      <c r="E360" s="2">
        <v>73050</v>
      </c>
    </row>
    <row r="361" spans="1:5">
      <c r="A361" t="s">
        <v>2036</v>
      </c>
      <c r="B361" t="s">
        <v>262</v>
      </c>
      <c r="C361" t="s">
        <v>33</v>
      </c>
      <c r="D361" s="2">
        <v>38687</v>
      </c>
      <c r="E361" s="2">
        <v>73050</v>
      </c>
    </row>
    <row r="362" spans="1:5">
      <c r="A362" t="s">
        <v>2037</v>
      </c>
      <c r="B362" t="s">
        <v>262</v>
      </c>
      <c r="C362" t="s">
        <v>33</v>
      </c>
      <c r="D362" s="2">
        <v>38687</v>
      </c>
      <c r="E362" s="2">
        <v>73050</v>
      </c>
    </row>
    <row r="363" spans="1:5">
      <c r="A363" t="s">
        <v>2038</v>
      </c>
      <c r="B363" t="s">
        <v>262</v>
      </c>
      <c r="C363" t="s">
        <v>33</v>
      </c>
      <c r="D363" s="2">
        <v>38687</v>
      </c>
      <c r="E363" s="2">
        <v>73050</v>
      </c>
    </row>
    <row r="364" spans="1:5">
      <c r="A364" t="s">
        <v>2039</v>
      </c>
      <c r="B364" t="s">
        <v>262</v>
      </c>
      <c r="C364" t="s">
        <v>33</v>
      </c>
      <c r="D364" s="2">
        <v>38687</v>
      </c>
      <c r="E364" s="2">
        <v>73050</v>
      </c>
    </row>
    <row r="365" spans="1:5">
      <c r="A365" t="s">
        <v>2040</v>
      </c>
      <c r="B365" t="s">
        <v>262</v>
      </c>
      <c r="C365" t="s">
        <v>33</v>
      </c>
      <c r="D365" s="2">
        <v>38687</v>
      </c>
      <c r="E365" s="2">
        <v>73050</v>
      </c>
    </row>
    <row r="366" spans="1:5">
      <c r="A366" t="s">
        <v>769</v>
      </c>
      <c r="B366" t="s">
        <v>262</v>
      </c>
      <c r="C366" t="s">
        <v>33</v>
      </c>
      <c r="D366" s="2">
        <v>38687</v>
      </c>
      <c r="E366" s="2">
        <v>73050</v>
      </c>
    </row>
    <row r="367" spans="1:5">
      <c r="A367" t="s">
        <v>770</v>
      </c>
      <c r="B367" t="s">
        <v>262</v>
      </c>
      <c r="C367" t="s">
        <v>33</v>
      </c>
      <c r="D367" s="2">
        <v>38687</v>
      </c>
      <c r="E367" s="2">
        <v>73050</v>
      </c>
    </row>
    <row r="368" spans="1:5">
      <c r="A368" t="s">
        <v>771</v>
      </c>
      <c r="B368" t="s">
        <v>262</v>
      </c>
      <c r="C368" t="s">
        <v>33</v>
      </c>
      <c r="D368" s="2">
        <v>38687</v>
      </c>
      <c r="E368" s="2">
        <v>73050</v>
      </c>
    </row>
    <row r="369" spans="1:5">
      <c r="A369" t="s">
        <v>772</v>
      </c>
      <c r="B369" t="s">
        <v>262</v>
      </c>
      <c r="C369" t="s">
        <v>33</v>
      </c>
      <c r="D369" s="2">
        <v>38687</v>
      </c>
      <c r="E369" s="2">
        <v>73050</v>
      </c>
    </row>
    <row r="370" spans="1:5">
      <c r="A370" t="s">
        <v>2708</v>
      </c>
      <c r="B370" t="s">
        <v>262</v>
      </c>
      <c r="C370" t="s">
        <v>33</v>
      </c>
      <c r="D370" s="2">
        <v>38687</v>
      </c>
      <c r="E370" s="2">
        <v>73050</v>
      </c>
    </row>
    <row r="371" spans="1:5">
      <c r="A371" t="s">
        <v>773</v>
      </c>
      <c r="B371" t="s">
        <v>262</v>
      </c>
      <c r="C371" t="s">
        <v>33</v>
      </c>
      <c r="D371" s="2">
        <v>38687</v>
      </c>
      <c r="E371" s="2">
        <v>73050</v>
      </c>
    </row>
    <row r="372" spans="1:5">
      <c r="A372" t="s">
        <v>1356</v>
      </c>
      <c r="B372" t="s">
        <v>262</v>
      </c>
      <c r="C372" t="s">
        <v>33</v>
      </c>
      <c r="D372" s="2">
        <v>38687</v>
      </c>
      <c r="E372" s="2">
        <v>73050</v>
      </c>
    </row>
    <row r="373" spans="1:5">
      <c r="A373" t="s">
        <v>1357</v>
      </c>
      <c r="B373" t="s">
        <v>262</v>
      </c>
      <c r="C373" t="s">
        <v>33</v>
      </c>
      <c r="D373" s="2">
        <v>38687</v>
      </c>
      <c r="E373" s="2">
        <v>73050</v>
      </c>
    </row>
    <row r="374" spans="1:5">
      <c r="A374" t="s">
        <v>1358</v>
      </c>
      <c r="B374" t="s">
        <v>262</v>
      </c>
      <c r="C374" t="s">
        <v>33</v>
      </c>
      <c r="D374" s="2">
        <v>38687</v>
      </c>
      <c r="E374" s="2">
        <v>73050</v>
      </c>
    </row>
    <row r="375" spans="1:5">
      <c r="A375" t="s">
        <v>1359</v>
      </c>
      <c r="B375" t="s">
        <v>262</v>
      </c>
      <c r="C375" t="s">
        <v>33</v>
      </c>
      <c r="D375" s="2">
        <v>38687</v>
      </c>
      <c r="E375" s="2">
        <v>73050</v>
      </c>
    </row>
    <row r="376" spans="1:5">
      <c r="A376" t="s">
        <v>1360</v>
      </c>
      <c r="B376" t="s">
        <v>262</v>
      </c>
      <c r="C376" t="s">
        <v>33</v>
      </c>
      <c r="D376" s="2">
        <v>38687</v>
      </c>
      <c r="E376" s="2">
        <v>73050</v>
      </c>
    </row>
    <row r="377" spans="1:5">
      <c r="A377" t="s">
        <v>1361</v>
      </c>
      <c r="B377" t="s">
        <v>262</v>
      </c>
      <c r="C377" t="s">
        <v>33</v>
      </c>
      <c r="D377" s="2">
        <v>38687</v>
      </c>
      <c r="E377" s="2">
        <v>73050</v>
      </c>
    </row>
    <row r="378" spans="1:5">
      <c r="A378" t="s">
        <v>919</v>
      </c>
      <c r="B378" t="s">
        <v>262</v>
      </c>
      <c r="C378" t="s">
        <v>33</v>
      </c>
      <c r="D378" s="2">
        <v>38687</v>
      </c>
      <c r="E378" s="2">
        <v>73050</v>
      </c>
    </row>
    <row r="379" spans="1:5">
      <c r="A379" t="s">
        <v>920</v>
      </c>
      <c r="B379" t="s">
        <v>262</v>
      </c>
      <c r="C379" t="s">
        <v>33</v>
      </c>
      <c r="D379" s="2">
        <v>38687</v>
      </c>
      <c r="E379" s="2">
        <v>73050</v>
      </c>
    </row>
    <row r="380" spans="1:5">
      <c r="A380" t="s">
        <v>2709</v>
      </c>
      <c r="B380" t="s">
        <v>262</v>
      </c>
      <c r="C380" t="s">
        <v>33</v>
      </c>
      <c r="D380" s="2">
        <v>38687</v>
      </c>
      <c r="E380" s="2">
        <v>73050</v>
      </c>
    </row>
    <row r="381" spans="1:5">
      <c r="A381" t="s">
        <v>921</v>
      </c>
      <c r="B381" t="s">
        <v>262</v>
      </c>
      <c r="C381" t="s">
        <v>33</v>
      </c>
      <c r="D381" s="2">
        <v>38687</v>
      </c>
      <c r="E381" s="2">
        <v>73050</v>
      </c>
    </row>
    <row r="382" spans="1:5">
      <c r="A382" t="s">
        <v>774</v>
      </c>
      <c r="B382" t="s">
        <v>262</v>
      </c>
      <c r="C382" t="s">
        <v>33</v>
      </c>
      <c r="D382" s="2">
        <v>38687</v>
      </c>
      <c r="E382" s="2">
        <v>73050</v>
      </c>
    </row>
    <row r="383" spans="1:5">
      <c r="A383" t="s">
        <v>2041</v>
      </c>
      <c r="B383" t="s">
        <v>262</v>
      </c>
      <c r="C383" t="s">
        <v>33</v>
      </c>
      <c r="D383" s="2">
        <v>38687</v>
      </c>
      <c r="E383" s="2">
        <v>73050</v>
      </c>
    </row>
    <row r="384" spans="1:5">
      <c r="A384" t="s">
        <v>2042</v>
      </c>
      <c r="B384" t="s">
        <v>262</v>
      </c>
      <c r="C384" t="s">
        <v>33</v>
      </c>
      <c r="D384" s="2">
        <v>38687</v>
      </c>
      <c r="E384" s="2">
        <v>73050</v>
      </c>
    </row>
    <row r="385" spans="1:5">
      <c r="A385" t="s">
        <v>2710</v>
      </c>
      <c r="B385" t="s">
        <v>262</v>
      </c>
      <c r="C385" t="s">
        <v>33</v>
      </c>
      <c r="D385" s="2">
        <v>38687</v>
      </c>
      <c r="E385" s="2">
        <v>73050</v>
      </c>
    </row>
    <row r="386" spans="1:5">
      <c r="A386" t="s">
        <v>2043</v>
      </c>
      <c r="B386" t="s">
        <v>262</v>
      </c>
      <c r="C386" t="s">
        <v>33</v>
      </c>
      <c r="D386" s="2">
        <v>38687</v>
      </c>
      <c r="E386" s="2">
        <v>73050</v>
      </c>
    </row>
    <row r="387" spans="1:5">
      <c r="A387" t="s">
        <v>2044</v>
      </c>
      <c r="B387" t="s">
        <v>262</v>
      </c>
      <c r="C387" t="s">
        <v>33</v>
      </c>
      <c r="D387" s="2">
        <v>38687</v>
      </c>
      <c r="E387" s="2">
        <v>73050</v>
      </c>
    </row>
    <row r="388" spans="1:5">
      <c r="A388" t="s">
        <v>2045</v>
      </c>
      <c r="B388" t="s">
        <v>262</v>
      </c>
      <c r="C388" t="s">
        <v>33</v>
      </c>
      <c r="D388" s="2">
        <v>38687</v>
      </c>
      <c r="E388" s="2">
        <v>73050</v>
      </c>
    </row>
    <row r="389" spans="1:5">
      <c r="A389" t="s">
        <v>2046</v>
      </c>
      <c r="B389" t="s">
        <v>262</v>
      </c>
      <c r="C389" t="s">
        <v>33</v>
      </c>
      <c r="D389" s="2">
        <v>38687</v>
      </c>
      <c r="E389" s="2">
        <v>73050</v>
      </c>
    </row>
    <row r="390" spans="1:5">
      <c r="A390" t="s">
        <v>2047</v>
      </c>
      <c r="B390" t="s">
        <v>262</v>
      </c>
      <c r="C390" t="s">
        <v>33</v>
      </c>
      <c r="D390" s="2">
        <v>38687</v>
      </c>
      <c r="E390" s="2">
        <v>73050</v>
      </c>
    </row>
    <row r="391" spans="1:5">
      <c r="A391" t="s">
        <v>2048</v>
      </c>
      <c r="B391" t="s">
        <v>262</v>
      </c>
      <c r="C391" t="s">
        <v>33</v>
      </c>
      <c r="D391" s="2">
        <v>38687</v>
      </c>
      <c r="E391" s="2">
        <v>73050</v>
      </c>
    </row>
    <row r="392" spans="1:5">
      <c r="A392" t="s">
        <v>352</v>
      </c>
      <c r="B392" t="s">
        <v>262</v>
      </c>
      <c r="C392" t="s">
        <v>33</v>
      </c>
      <c r="D392" s="2">
        <v>38687</v>
      </c>
      <c r="E392" s="2">
        <v>73050</v>
      </c>
    </row>
    <row r="393" spans="1:5">
      <c r="A393" t="s">
        <v>514</v>
      </c>
      <c r="B393" t="s">
        <v>262</v>
      </c>
      <c r="C393" t="s">
        <v>33</v>
      </c>
      <c r="D393" s="2">
        <v>38687</v>
      </c>
      <c r="E393" s="2">
        <v>73050</v>
      </c>
    </row>
    <row r="394" spans="1:5">
      <c r="A394" t="s">
        <v>353</v>
      </c>
      <c r="B394" t="s">
        <v>262</v>
      </c>
      <c r="C394" t="s">
        <v>33</v>
      </c>
      <c r="D394" s="2">
        <v>38687</v>
      </c>
      <c r="E394" s="2">
        <v>73050</v>
      </c>
    </row>
    <row r="395" spans="1:5">
      <c r="A395" t="s">
        <v>354</v>
      </c>
      <c r="B395" t="s">
        <v>262</v>
      </c>
      <c r="C395" t="s">
        <v>33</v>
      </c>
      <c r="D395" s="2">
        <v>38687</v>
      </c>
      <c r="E395" s="2">
        <v>73050</v>
      </c>
    </row>
    <row r="396" spans="1:5">
      <c r="A396" t="s">
        <v>355</v>
      </c>
      <c r="B396" t="s">
        <v>262</v>
      </c>
      <c r="C396" t="s">
        <v>33</v>
      </c>
      <c r="D396" s="2">
        <v>38687</v>
      </c>
      <c r="E396" s="2">
        <v>73050</v>
      </c>
    </row>
    <row r="397" spans="1:5">
      <c r="A397" t="s">
        <v>1362</v>
      </c>
      <c r="B397" t="s">
        <v>262</v>
      </c>
      <c r="C397" t="s">
        <v>33</v>
      </c>
      <c r="D397" s="2">
        <v>38687</v>
      </c>
      <c r="E397" s="2">
        <v>73050</v>
      </c>
    </row>
    <row r="398" spans="1:5">
      <c r="A398" t="s">
        <v>1363</v>
      </c>
      <c r="B398" t="s">
        <v>262</v>
      </c>
      <c r="C398" t="s">
        <v>33</v>
      </c>
      <c r="D398" s="2">
        <v>38687</v>
      </c>
      <c r="E398" s="2">
        <v>73050</v>
      </c>
    </row>
    <row r="399" spans="1:5">
      <c r="A399" t="s">
        <v>1364</v>
      </c>
      <c r="B399" t="s">
        <v>262</v>
      </c>
      <c r="C399" t="s">
        <v>33</v>
      </c>
      <c r="D399" s="2">
        <v>38687</v>
      </c>
      <c r="E399" s="2">
        <v>73050</v>
      </c>
    </row>
    <row r="400" spans="1:5">
      <c r="A400" t="s">
        <v>1365</v>
      </c>
      <c r="B400" t="s">
        <v>262</v>
      </c>
      <c r="C400" t="s">
        <v>33</v>
      </c>
      <c r="D400" s="2">
        <v>38687</v>
      </c>
      <c r="E400" s="2">
        <v>73050</v>
      </c>
    </row>
    <row r="401" spans="1:5">
      <c r="A401" t="s">
        <v>1366</v>
      </c>
      <c r="B401" t="s">
        <v>262</v>
      </c>
      <c r="C401" t="s">
        <v>33</v>
      </c>
      <c r="D401" s="2">
        <v>38687</v>
      </c>
      <c r="E401" s="2">
        <v>73050</v>
      </c>
    </row>
    <row r="402" spans="1:5">
      <c r="A402" t="s">
        <v>1367</v>
      </c>
      <c r="B402" t="s">
        <v>262</v>
      </c>
      <c r="C402" t="s">
        <v>33</v>
      </c>
      <c r="D402" s="2">
        <v>38687</v>
      </c>
      <c r="E402" s="2">
        <v>73050</v>
      </c>
    </row>
    <row r="403" spans="1:5">
      <c r="A403" t="s">
        <v>922</v>
      </c>
      <c r="B403" t="s">
        <v>262</v>
      </c>
      <c r="C403" t="s">
        <v>33</v>
      </c>
      <c r="D403" s="2">
        <v>38687</v>
      </c>
      <c r="E403" s="2">
        <v>73050</v>
      </c>
    </row>
    <row r="404" spans="1:5">
      <c r="A404" t="s">
        <v>923</v>
      </c>
      <c r="B404" t="s">
        <v>262</v>
      </c>
      <c r="C404" t="s">
        <v>33</v>
      </c>
      <c r="D404" s="2">
        <v>38687</v>
      </c>
      <c r="E404" s="2">
        <v>73050</v>
      </c>
    </row>
    <row r="405" spans="1:5">
      <c r="A405" t="s">
        <v>924</v>
      </c>
      <c r="B405" t="s">
        <v>262</v>
      </c>
      <c r="C405" t="s">
        <v>33</v>
      </c>
      <c r="D405" s="2">
        <v>38687</v>
      </c>
      <c r="E405" s="2">
        <v>73050</v>
      </c>
    </row>
    <row r="406" spans="1:5">
      <c r="A406" t="s">
        <v>714</v>
      </c>
      <c r="B406" t="s">
        <v>262</v>
      </c>
      <c r="C406" t="s">
        <v>33</v>
      </c>
      <c r="D406" s="2">
        <v>38687</v>
      </c>
      <c r="E406" s="2">
        <v>73050</v>
      </c>
    </row>
    <row r="407" spans="1:5">
      <c r="A407" t="s">
        <v>2049</v>
      </c>
      <c r="B407" t="s">
        <v>262</v>
      </c>
      <c r="C407" t="s">
        <v>33</v>
      </c>
      <c r="D407" s="2">
        <v>38687</v>
      </c>
      <c r="E407" s="2">
        <v>73050</v>
      </c>
    </row>
    <row r="408" spans="1:5">
      <c r="A408" t="s">
        <v>2050</v>
      </c>
      <c r="B408" t="s">
        <v>262</v>
      </c>
      <c r="C408" t="s">
        <v>33</v>
      </c>
      <c r="D408" s="2">
        <v>38687</v>
      </c>
      <c r="E408" s="2">
        <v>73050</v>
      </c>
    </row>
    <row r="409" spans="1:5">
      <c r="A409" t="s">
        <v>2051</v>
      </c>
      <c r="B409" t="s">
        <v>262</v>
      </c>
      <c r="C409" t="s">
        <v>33</v>
      </c>
      <c r="D409" s="2">
        <v>38687</v>
      </c>
      <c r="E409" s="2">
        <v>73050</v>
      </c>
    </row>
    <row r="410" spans="1:5">
      <c r="A410" t="s">
        <v>2052</v>
      </c>
      <c r="B410" t="s">
        <v>262</v>
      </c>
      <c r="C410" t="s">
        <v>33</v>
      </c>
      <c r="D410" s="2">
        <v>38687</v>
      </c>
      <c r="E410" s="2">
        <v>73050</v>
      </c>
    </row>
    <row r="411" spans="1:5">
      <c r="A411" t="s">
        <v>2053</v>
      </c>
      <c r="B411" t="s">
        <v>262</v>
      </c>
      <c r="C411" t="s">
        <v>33</v>
      </c>
      <c r="D411" s="2">
        <v>38687</v>
      </c>
      <c r="E411" s="2">
        <v>73050</v>
      </c>
    </row>
    <row r="412" spans="1:5">
      <c r="A412" t="s">
        <v>2054</v>
      </c>
      <c r="B412" t="s">
        <v>262</v>
      </c>
      <c r="C412" t="s">
        <v>33</v>
      </c>
      <c r="D412" s="2">
        <v>38687</v>
      </c>
      <c r="E412" s="2">
        <v>73050</v>
      </c>
    </row>
    <row r="413" spans="1:5">
      <c r="A413" t="s">
        <v>2055</v>
      </c>
      <c r="B413" t="s">
        <v>262</v>
      </c>
      <c r="C413" t="s">
        <v>33</v>
      </c>
      <c r="D413" s="2">
        <v>38687</v>
      </c>
      <c r="E413" s="2">
        <v>73050</v>
      </c>
    </row>
    <row r="414" spans="1:5">
      <c r="A414" t="s">
        <v>775</v>
      </c>
      <c r="B414" t="s">
        <v>262</v>
      </c>
      <c r="C414" t="s">
        <v>33</v>
      </c>
      <c r="D414" s="2">
        <v>38687</v>
      </c>
      <c r="E414" s="2">
        <v>73050</v>
      </c>
    </row>
    <row r="415" spans="1:5">
      <c r="A415" t="s">
        <v>776</v>
      </c>
      <c r="B415" t="s">
        <v>262</v>
      </c>
      <c r="C415" t="s">
        <v>33</v>
      </c>
      <c r="D415" s="2">
        <v>38687</v>
      </c>
      <c r="E415" s="2">
        <v>73050</v>
      </c>
    </row>
    <row r="416" spans="1:5">
      <c r="A416" t="s">
        <v>777</v>
      </c>
      <c r="B416" t="s">
        <v>262</v>
      </c>
      <c r="C416" t="s">
        <v>33</v>
      </c>
      <c r="D416" s="2">
        <v>38687</v>
      </c>
      <c r="E416" s="2">
        <v>73050</v>
      </c>
    </row>
    <row r="417" spans="1:5">
      <c r="A417" t="s">
        <v>778</v>
      </c>
      <c r="B417" t="s">
        <v>262</v>
      </c>
      <c r="C417" t="s">
        <v>33</v>
      </c>
      <c r="D417" s="2">
        <v>38687</v>
      </c>
      <c r="E417" s="2">
        <v>73050</v>
      </c>
    </row>
    <row r="418" spans="1:5">
      <c r="A418" t="s">
        <v>2711</v>
      </c>
      <c r="B418" t="s">
        <v>262</v>
      </c>
      <c r="C418" t="s">
        <v>33</v>
      </c>
      <c r="D418" s="2">
        <v>38687</v>
      </c>
      <c r="E418" s="2">
        <v>73050</v>
      </c>
    </row>
    <row r="419" spans="1:5">
      <c r="A419" t="s">
        <v>779</v>
      </c>
      <c r="B419" t="s">
        <v>262</v>
      </c>
      <c r="C419" t="s">
        <v>33</v>
      </c>
      <c r="D419" s="2">
        <v>38687</v>
      </c>
      <c r="E419" s="2">
        <v>73050</v>
      </c>
    </row>
    <row r="420" spans="1:5">
      <c r="A420" t="s">
        <v>1368</v>
      </c>
      <c r="B420" t="s">
        <v>262</v>
      </c>
      <c r="C420" t="s">
        <v>33</v>
      </c>
      <c r="D420" s="2">
        <v>38687</v>
      </c>
      <c r="E420" s="2">
        <v>73050</v>
      </c>
    </row>
    <row r="421" spans="1:5">
      <c r="A421" t="s">
        <v>1369</v>
      </c>
      <c r="B421" t="s">
        <v>262</v>
      </c>
      <c r="C421" t="s">
        <v>33</v>
      </c>
      <c r="D421" s="2">
        <v>38687</v>
      </c>
      <c r="E421" s="2">
        <v>73050</v>
      </c>
    </row>
    <row r="422" spans="1:5">
      <c r="A422" t="s">
        <v>1370</v>
      </c>
      <c r="B422" t="s">
        <v>262</v>
      </c>
      <c r="C422" t="s">
        <v>33</v>
      </c>
      <c r="D422" s="2">
        <v>38687</v>
      </c>
      <c r="E422" s="2">
        <v>73050</v>
      </c>
    </row>
    <row r="423" spans="1:5">
      <c r="A423" t="s">
        <v>1371</v>
      </c>
      <c r="B423" t="s">
        <v>262</v>
      </c>
      <c r="C423" t="s">
        <v>33</v>
      </c>
      <c r="D423" s="2">
        <v>38687</v>
      </c>
      <c r="E423" s="2">
        <v>73050</v>
      </c>
    </row>
    <row r="424" spans="1:5">
      <c r="A424" t="s">
        <v>925</v>
      </c>
      <c r="B424" t="s">
        <v>262</v>
      </c>
      <c r="C424" t="s">
        <v>33</v>
      </c>
      <c r="D424" s="2">
        <v>38687</v>
      </c>
      <c r="E424" s="2">
        <v>73050</v>
      </c>
    </row>
    <row r="425" spans="1:5">
      <c r="A425" t="s">
        <v>926</v>
      </c>
      <c r="B425" t="s">
        <v>262</v>
      </c>
      <c r="C425" t="s">
        <v>33</v>
      </c>
      <c r="D425" s="2">
        <v>38687</v>
      </c>
      <c r="E425" s="2">
        <v>73050</v>
      </c>
    </row>
    <row r="426" spans="1:5">
      <c r="A426" t="s">
        <v>2712</v>
      </c>
      <c r="B426" t="s">
        <v>262</v>
      </c>
      <c r="C426" t="s">
        <v>33</v>
      </c>
      <c r="D426" s="2">
        <v>38687</v>
      </c>
      <c r="E426" s="2">
        <v>73050</v>
      </c>
    </row>
    <row r="427" spans="1:5">
      <c r="A427" t="s">
        <v>927</v>
      </c>
      <c r="B427" t="s">
        <v>262</v>
      </c>
      <c r="C427" t="s">
        <v>33</v>
      </c>
      <c r="D427" s="2">
        <v>38687</v>
      </c>
      <c r="E427" s="2">
        <v>73050</v>
      </c>
    </row>
    <row r="428" spans="1:5">
      <c r="A428" t="s">
        <v>2056</v>
      </c>
      <c r="B428" t="s">
        <v>262</v>
      </c>
      <c r="C428" t="s">
        <v>33</v>
      </c>
      <c r="D428" s="2">
        <v>38687</v>
      </c>
      <c r="E428" s="2">
        <v>73050</v>
      </c>
    </row>
    <row r="429" spans="1:5">
      <c r="A429" t="s">
        <v>2057</v>
      </c>
      <c r="B429" t="s">
        <v>262</v>
      </c>
      <c r="C429" t="s">
        <v>33</v>
      </c>
      <c r="D429" s="2">
        <v>38687</v>
      </c>
      <c r="E429" s="2">
        <v>73050</v>
      </c>
    </row>
    <row r="430" spans="1:5">
      <c r="A430" t="s">
        <v>2713</v>
      </c>
      <c r="B430" t="s">
        <v>262</v>
      </c>
      <c r="C430" t="s">
        <v>33</v>
      </c>
      <c r="D430" s="2">
        <v>38687</v>
      </c>
      <c r="E430" s="2">
        <v>73050</v>
      </c>
    </row>
    <row r="431" spans="1:5">
      <c r="A431" t="s">
        <v>2058</v>
      </c>
      <c r="B431" t="s">
        <v>262</v>
      </c>
      <c r="C431" t="s">
        <v>33</v>
      </c>
      <c r="D431" s="2">
        <v>38687</v>
      </c>
      <c r="E431" s="2">
        <v>73050</v>
      </c>
    </row>
    <row r="432" spans="1:5">
      <c r="A432" t="s">
        <v>2059</v>
      </c>
      <c r="B432" t="s">
        <v>262</v>
      </c>
      <c r="C432" t="s">
        <v>33</v>
      </c>
      <c r="D432" s="2">
        <v>38687</v>
      </c>
      <c r="E432" s="2">
        <v>73050</v>
      </c>
    </row>
    <row r="433" spans="1:5">
      <c r="A433" t="s">
        <v>2060</v>
      </c>
      <c r="B433" t="s">
        <v>262</v>
      </c>
      <c r="C433" t="s">
        <v>33</v>
      </c>
      <c r="D433" s="2">
        <v>38687</v>
      </c>
      <c r="E433" s="2">
        <v>73050</v>
      </c>
    </row>
    <row r="434" spans="1:5">
      <c r="A434" t="s">
        <v>2061</v>
      </c>
      <c r="B434" t="s">
        <v>262</v>
      </c>
      <c r="C434" t="s">
        <v>33</v>
      </c>
      <c r="D434" s="2">
        <v>38687</v>
      </c>
      <c r="E434" s="2">
        <v>73050</v>
      </c>
    </row>
    <row r="435" spans="1:5">
      <c r="A435" t="s">
        <v>2062</v>
      </c>
      <c r="B435" t="s">
        <v>262</v>
      </c>
      <c r="C435" t="s">
        <v>33</v>
      </c>
      <c r="D435" s="2">
        <v>38687</v>
      </c>
      <c r="E435" s="2">
        <v>73050</v>
      </c>
    </row>
    <row r="436" spans="1:5">
      <c r="A436" t="s">
        <v>2063</v>
      </c>
      <c r="B436" t="s">
        <v>262</v>
      </c>
      <c r="C436" t="s">
        <v>33</v>
      </c>
      <c r="D436" s="2">
        <v>38687</v>
      </c>
      <c r="E436" s="2">
        <v>73050</v>
      </c>
    </row>
    <row r="437" spans="1:5">
      <c r="A437" t="s">
        <v>515</v>
      </c>
      <c r="B437" t="s">
        <v>262</v>
      </c>
      <c r="C437" t="s">
        <v>33</v>
      </c>
      <c r="D437" s="2">
        <v>38687</v>
      </c>
      <c r="E437" s="2">
        <v>73050</v>
      </c>
    </row>
    <row r="438" spans="1:5">
      <c r="A438" t="s">
        <v>516</v>
      </c>
      <c r="B438" t="s">
        <v>262</v>
      </c>
      <c r="C438" t="s">
        <v>33</v>
      </c>
      <c r="D438" s="2">
        <v>38687</v>
      </c>
      <c r="E438" s="2">
        <v>73050</v>
      </c>
    </row>
    <row r="439" spans="1:5">
      <c r="A439" t="s">
        <v>517</v>
      </c>
      <c r="B439" t="s">
        <v>262</v>
      </c>
      <c r="C439" t="s">
        <v>33</v>
      </c>
      <c r="D439" s="2">
        <v>38687</v>
      </c>
      <c r="E439" s="2">
        <v>73050</v>
      </c>
    </row>
    <row r="440" spans="1:5">
      <c r="A440" t="s">
        <v>518</v>
      </c>
      <c r="B440" t="s">
        <v>262</v>
      </c>
      <c r="C440" t="s">
        <v>33</v>
      </c>
      <c r="D440" s="2">
        <v>38687</v>
      </c>
      <c r="E440" s="2">
        <v>73050</v>
      </c>
    </row>
    <row r="441" spans="1:5">
      <c r="A441" t="s">
        <v>519</v>
      </c>
      <c r="B441" t="s">
        <v>262</v>
      </c>
      <c r="C441" t="s">
        <v>33</v>
      </c>
      <c r="D441" s="2">
        <v>38687</v>
      </c>
      <c r="E441" s="2">
        <v>73050</v>
      </c>
    </row>
    <row r="442" spans="1:5">
      <c r="A442" t="s">
        <v>1372</v>
      </c>
      <c r="B442" t="s">
        <v>262</v>
      </c>
      <c r="C442" t="s">
        <v>33</v>
      </c>
      <c r="D442" s="2">
        <v>38687</v>
      </c>
      <c r="E442" s="2">
        <v>73050</v>
      </c>
    </row>
    <row r="443" spans="1:5">
      <c r="A443" t="s">
        <v>1373</v>
      </c>
      <c r="B443" t="s">
        <v>262</v>
      </c>
      <c r="C443" t="s">
        <v>33</v>
      </c>
      <c r="D443" s="2">
        <v>38687</v>
      </c>
      <c r="E443" s="2">
        <v>73050</v>
      </c>
    </row>
    <row r="444" spans="1:5">
      <c r="A444" t="s">
        <v>1374</v>
      </c>
      <c r="B444" t="s">
        <v>262</v>
      </c>
      <c r="C444" t="s">
        <v>33</v>
      </c>
      <c r="D444" s="2">
        <v>38687</v>
      </c>
      <c r="E444" s="2">
        <v>73050</v>
      </c>
    </row>
    <row r="445" spans="1:5">
      <c r="A445" t="s">
        <v>928</v>
      </c>
      <c r="B445" t="s">
        <v>262</v>
      </c>
      <c r="C445" t="s">
        <v>33</v>
      </c>
      <c r="D445" s="2">
        <v>38687</v>
      </c>
      <c r="E445" s="2">
        <v>73050</v>
      </c>
    </row>
    <row r="446" spans="1:5">
      <c r="A446" t="s">
        <v>929</v>
      </c>
      <c r="B446" t="s">
        <v>262</v>
      </c>
      <c r="C446" t="s">
        <v>33</v>
      </c>
      <c r="D446" s="2">
        <v>38687</v>
      </c>
      <c r="E446" s="2">
        <v>73050</v>
      </c>
    </row>
    <row r="447" spans="1:5">
      <c r="A447" t="s">
        <v>930</v>
      </c>
      <c r="B447" t="s">
        <v>262</v>
      </c>
      <c r="C447" t="s">
        <v>33</v>
      </c>
      <c r="D447" s="2">
        <v>38687</v>
      </c>
      <c r="E447" s="2">
        <v>73050</v>
      </c>
    </row>
    <row r="448" spans="1:5">
      <c r="A448" t="s">
        <v>2064</v>
      </c>
      <c r="B448" t="s">
        <v>262</v>
      </c>
      <c r="C448" t="s">
        <v>33</v>
      </c>
      <c r="D448" s="2">
        <v>38687</v>
      </c>
      <c r="E448" s="2">
        <v>73050</v>
      </c>
    </row>
    <row r="449" spans="1:5">
      <c r="A449" t="s">
        <v>2065</v>
      </c>
      <c r="B449" t="s">
        <v>262</v>
      </c>
      <c r="C449" t="s">
        <v>33</v>
      </c>
      <c r="D449" s="2">
        <v>38687</v>
      </c>
      <c r="E449" s="2">
        <v>73050</v>
      </c>
    </row>
    <row r="450" spans="1:5">
      <c r="A450" t="s">
        <v>2066</v>
      </c>
      <c r="B450" t="s">
        <v>262</v>
      </c>
      <c r="C450" t="s">
        <v>33</v>
      </c>
      <c r="D450" s="2">
        <v>38687</v>
      </c>
      <c r="E450" s="2">
        <v>73050</v>
      </c>
    </row>
    <row r="451" spans="1:5">
      <c r="A451" t="s">
        <v>2067</v>
      </c>
      <c r="B451" t="s">
        <v>262</v>
      </c>
      <c r="C451" t="s">
        <v>33</v>
      </c>
      <c r="D451" s="2">
        <v>38687</v>
      </c>
      <c r="E451" s="2">
        <v>73050</v>
      </c>
    </row>
    <row r="452" spans="1:5">
      <c r="A452" t="s">
        <v>780</v>
      </c>
      <c r="B452" t="s">
        <v>262</v>
      </c>
      <c r="C452" t="s">
        <v>33</v>
      </c>
      <c r="D452" s="2">
        <v>38687</v>
      </c>
      <c r="E452" s="2">
        <v>73050</v>
      </c>
    </row>
    <row r="453" spans="1:5">
      <c r="A453" t="s">
        <v>781</v>
      </c>
      <c r="B453" t="s">
        <v>262</v>
      </c>
      <c r="C453" t="s">
        <v>33</v>
      </c>
      <c r="D453" s="2">
        <v>38687</v>
      </c>
      <c r="E453" s="2">
        <v>73050</v>
      </c>
    </row>
    <row r="454" spans="1:5">
      <c r="A454" t="s">
        <v>782</v>
      </c>
      <c r="B454" t="s">
        <v>262</v>
      </c>
      <c r="C454" t="s">
        <v>33</v>
      </c>
      <c r="D454" s="2">
        <v>38687</v>
      </c>
      <c r="E454" s="2">
        <v>73050</v>
      </c>
    </row>
    <row r="455" spans="1:5">
      <c r="A455" t="s">
        <v>783</v>
      </c>
      <c r="B455" t="s">
        <v>262</v>
      </c>
      <c r="C455" t="s">
        <v>33</v>
      </c>
      <c r="D455" s="2">
        <v>38687</v>
      </c>
      <c r="E455" s="2">
        <v>73050</v>
      </c>
    </row>
    <row r="456" spans="1:5">
      <c r="A456" t="s">
        <v>784</v>
      </c>
      <c r="B456" t="s">
        <v>262</v>
      </c>
      <c r="C456" t="s">
        <v>33</v>
      </c>
      <c r="D456" s="2">
        <v>38687</v>
      </c>
      <c r="E456" s="2">
        <v>73050</v>
      </c>
    </row>
    <row r="457" spans="1:5">
      <c r="A457" t="s">
        <v>1197</v>
      </c>
      <c r="B457" t="s">
        <v>262</v>
      </c>
      <c r="C457" t="s">
        <v>33</v>
      </c>
      <c r="D457" s="2">
        <v>38687</v>
      </c>
      <c r="E457" s="2">
        <v>73050</v>
      </c>
    </row>
    <row r="458" spans="1:5">
      <c r="A458" t="s">
        <v>1375</v>
      </c>
      <c r="B458" t="s">
        <v>262</v>
      </c>
      <c r="C458" t="s">
        <v>33</v>
      </c>
      <c r="D458" s="2">
        <v>38687</v>
      </c>
      <c r="E458" s="2">
        <v>73050</v>
      </c>
    </row>
    <row r="459" spans="1:5">
      <c r="A459" t="s">
        <v>1376</v>
      </c>
      <c r="B459" t="s">
        <v>262</v>
      </c>
      <c r="C459" t="s">
        <v>33</v>
      </c>
      <c r="D459" s="2">
        <v>38687</v>
      </c>
      <c r="E459" s="2">
        <v>73050</v>
      </c>
    </row>
    <row r="460" spans="1:5">
      <c r="A460" t="s">
        <v>1377</v>
      </c>
      <c r="B460" t="s">
        <v>262</v>
      </c>
      <c r="C460" t="s">
        <v>33</v>
      </c>
      <c r="D460" s="2">
        <v>38687</v>
      </c>
      <c r="E460" s="2">
        <v>73050</v>
      </c>
    </row>
    <row r="461" spans="1:5">
      <c r="A461" t="s">
        <v>1378</v>
      </c>
      <c r="B461" t="s">
        <v>262</v>
      </c>
      <c r="C461" t="s">
        <v>33</v>
      </c>
      <c r="D461" s="2">
        <v>38687</v>
      </c>
      <c r="E461" s="2">
        <v>73050</v>
      </c>
    </row>
    <row r="462" spans="1:5">
      <c r="A462" t="s">
        <v>1379</v>
      </c>
      <c r="B462" t="s">
        <v>262</v>
      </c>
      <c r="C462" t="s">
        <v>33</v>
      </c>
      <c r="D462" s="2">
        <v>38687</v>
      </c>
      <c r="E462" s="2">
        <v>73050</v>
      </c>
    </row>
    <row r="463" spans="1:5">
      <c r="A463" t="s">
        <v>1380</v>
      </c>
      <c r="B463" t="s">
        <v>262</v>
      </c>
      <c r="C463" t="s">
        <v>33</v>
      </c>
      <c r="D463" s="2">
        <v>38687</v>
      </c>
      <c r="E463" s="2">
        <v>73050</v>
      </c>
    </row>
    <row r="464" spans="1:5">
      <c r="A464" t="s">
        <v>931</v>
      </c>
      <c r="B464" t="s">
        <v>262</v>
      </c>
      <c r="C464" t="s">
        <v>33</v>
      </c>
      <c r="D464" s="2">
        <v>38687</v>
      </c>
      <c r="E464" s="2">
        <v>73050</v>
      </c>
    </row>
    <row r="465" spans="1:5">
      <c r="A465" t="s">
        <v>932</v>
      </c>
      <c r="B465" t="s">
        <v>262</v>
      </c>
      <c r="C465" t="s">
        <v>33</v>
      </c>
      <c r="D465" s="2">
        <v>38687</v>
      </c>
      <c r="E465" s="2">
        <v>73050</v>
      </c>
    </row>
    <row r="466" spans="1:5">
      <c r="A466" t="s">
        <v>933</v>
      </c>
      <c r="B466" t="s">
        <v>262</v>
      </c>
      <c r="C466" t="s">
        <v>33</v>
      </c>
      <c r="D466" s="2">
        <v>38687</v>
      </c>
      <c r="E466" s="2">
        <v>73050</v>
      </c>
    </row>
    <row r="467" spans="1:5">
      <c r="A467" t="s">
        <v>1198</v>
      </c>
      <c r="B467" t="s">
        <v>262</v>
      </c>
      <c r="C467" t="s">
        <v>33</v>
      </c>
      <c r="D467" s="2">
        <v>38687</v>
      </c>
      <c r="E467" s="2">
        <v>73050</v>
      </c>
    </row>
    <row r="468" spans="1:5">
      <c r="A468" t="s">
        <v>785</v>
      </c>
      <c r="B468" t="s">
        <v>262</v>
      </c>
      <c r="C468" t="s">
        <v>33</v>
      </c>
      <c r="D468" s="2">
        <v>38687</v>
      </c>
      <c r="E468" s="2">
        <v>73050</v>
      </c>
    </row>
    <row r="469" spans="1:5">
      <c r="A469" t="s">
        <v>2068</v>
      </c>
      <c r="B469" t="s">
        <v>262</v>
      </c>
      <c r="C469" t="s">
        <v>33</v>
      </c>
      <c r="D469" s="2">
        <v>38687</v>
      </c>
      <c r="E469" s="2">
        <v>73050</v>
      </c>
    </row>
    <row r="470" spans="1:5">
      <c r="A470" t="s">
        <v>2069</v>
      </c>
      <c r="B470" t="s">
        <v>262</v>
      </c>
      <c r="C470" t="s">
        <v>33</v>
      </c>
      <c r="D470" s="2">
        <v>38687</v>
      </c>
      <c r="E470" s="2">
        <v>73050</v>
      </c>
    </row>
    <row r="471" spans="1:5">
      <c r="A471" t="s">
        <v>2070</v>
      </c>
      <c r="B471" t="s">
        <v>262</v>
      </c>
      <c r="C471" t="s">
        <v>33</v>
      </c>
      <c r="D471" s="2">
        <v>38687</v>
      </c>
      <c r="E471" s="2">
        <v>73050</v>
      </c>
    </row>
    <row r="472" spans="1:5">
      <c r="A472" t="s">
        <v>2071</v>
      </c>
      <c r="B472" t="s">
        <v>262</v>
      </c>
      <c r="C472" t="s">
        <v>33</v>
      </c>
      <c r="D472" s="2">
        <v>38687</v>
      </c>
      <c r="E472" s="2">
        <v>73050</v>
      </c>
    </row>
    <row r="473" spans="1:5">
      <c r="A473" t="s">
        <v>2072</v>
      </c>
      <c r="B473" t="s">
        <v>262</v>
      </c>
      <c r="C473" t="s">
        <v>33</v>
      </c>
      <c r="D473" s="2">
        <v>38687</v>
      </c>
      <c r="E473" s="2">
        <v>73050</v>
      </c>
    </row>
    <row r="474" spans="1:5">
      <c r="A474" t="s">
        <v>2073</v>
      </c>
      <c r="B474" t="s">
        <v>262</v>
      </c>
      <c r="C474" t="s">
        <v>33</v>
      </c>
      <c r="D474" s="2">
        <v>38687</v>
      </c>
      <c r="E474" s="2">
        <v>73050</v>
      </c>
    </row>
    <row r="475" spans="1:5">
      <c r="A475" t="s">
        <v>2074</v>
      </c>
      <c r="B475" t="s">
        <v>262</v>
      </c>
      <c r="C475" t="s">
        <v>33</v>
      </c>
      <c r="D475" s="2">
        <v>38687</v>
      </c>
      <c r="E475" s="2">
        <v>73050</v>
      </c>
    </row>
    <row r="476" spans="1:5">
      <c r="A476" t="s">
        <v>2075</v>
      </c>
      <c r="B476" t="s">
        <v>262</v>
      </c>
      <c r="C476" t="s">
        <v>33</v>
      </c>
      <c r="D476" s="2">
        <v>38687</v>
      </c>
      <c r="E476" s="2">
        <v>73050</v>
      </c>
    </row>
    <row r="477" spans="1:5">
      <c r="A477" t="s">
        <v>356</v>
      </c>
      <c r="B477" t="s">
        <v>262</v>
      </c>
      <c r="C477" t="s">
        <v>33</v>
      </c>
      <c r="D477" s="2">
        <v>38687</v>
      </c>
      <c r="E477" s="2">
        <v>73050</v>
      </c>
    </row>
    <row r="478" spans="1:5">
      <c r="A478" t="s">
        <v>520</v>
      </c>
      <c r="B478" t="s">
        <v>262</v>
      </c>
      <c r="C478" t="s">
        <v>33</v>
      </c>
      <c r="D478" s="2">
        <v>38687</v>
      </c>
      <c r="E478" s="2">
        <v>73050</v>
      </c>
    </row>
    <row r="479" spans="1:5">
      <c r="A479" t="s">
        <v>357</v>
      </c>
      <c r="B479" t="s">
        <v>262</v>
      </c>
      <c r="C479" t="s">
        <v>33</v>
      </c>
      <c r="D479" s="2">
        <v>38687</v>
      </c>
      <c r="E479" s="2">
        <v>73050</v>
      </c>
    </row>
    <row r="480" spans="1:5">
      <c r="A480" t="s">
        <v>358</v>
      </c>
      <c r="B480" t="s">
        <v>262</v>
      </c>
      <c r="C480" t="s">
        <v>33</v>
      </c>
      <c r="D480" s="2">
        <v>38687</v>
      </c>
      <c r="E480" s="2">
        <v>73050</v>
      </c>
    </row>
    <row r="481" spans="1:5">
      <c r="A481" t="s">
        <v>359</v>
      </c>
      <c r="B481" t="s">
        <v>262</v>
      </c>
      <c r="C481" t="s">
        <v>33</v>
      </c>
      <c r="D481" s="2">
        <v>38687</v>
      </c>
      <c r="E481" s="2">
        <v>73050</v>
      </c>
    </row>
    <row r="482" spans="1:5">
      <c r="A482" t="s">
        <v>1199</v>
      </c>
      <c r="B482" t="s">
        <v>262</v>
      </c>
      <c r="C482" t="s">
        <v>33</v>
      </c>
      <c r="D482" s="2">
        <v>38687</v>
      </c>
      <c r="E482" s="2">
        <v>73050</v>
      </c>
    </row>
    <row r="483" spans="1:5">
      <c r="A483" t="s">
        <v>1381</v>
      </c>
      <c r="B483" t="s">
        <v>262</v>
      </c>
      <c r="C483" t="s">
        <v>33</v>
      </c>
      <c r="D483" s="2">
        <v>38687</v>
      </c>
      <c r="E483" s="2">
        <v>73050</v>
      </c>
    </row>
    <row r="484" spans="1:5">
      <c r="A484" t="s">
        <v>1382</v>
      </c>
      <c r="B484" t="s">
        <v>262</v>
      </c>
      <c r="C484" t="s">
        <v>33</v>
      </c>
      <c r="D484" s="2">
        <v>38687</v>
      </c>
      <c r="E484" s="2">
        <v>73050</v>
      </c>
    </row>
    <row r="485" spans="1:5">
      <c r="A485" t="s">
        <v>1383</v>
      </c>
      <c r="B485" t="s">
        <v>262</v>
      </c>
      <c r="C485" t="s">
        <v>33</v>
      </c>
      <c r="D485" s="2">
        <v>38687</v>
      </c>
      <c r="E485" s="2">
        <v>73050</v>
      </c>
    </row>
    <row r="486" spans="1:5">
      <c r="A486" t="s">
        <v>1384</v>
      </c>
      <c r="B486" t="s">
        <v>262</v>
      </c>
      <c r="C486" t="s">
        <v>33</v>
      </c>
      <c r="D486" s="2">
        <v>38687</v>
      </c>
      <c r="E486" s="2">
        <v>73050</v>
      </c>
    </row>
    <row r="487" spans="1:5">
      <c r="A487" t="s">
        <v>1385</v>
      </c>
      <c r="B487" t="s">
        <v>262</v>
      </c>
      <c r="C487" t="s">
        <v>33</v>
      </c>
      <c r="D487" s="2">
        <v>38687</v>
      </c>
      <c r="E487" s="2">
        <v>73050</v>
      </c>
    </row>
    <row r="488" spans="1:5">
      <c r="A488" t="s">
        <v>1386</v>
      </c>
      <c r="B488" t="s">
        <v>262</v>
      </c>
      <c r="C488" t="s">
        <v>33</v>
      </c>
      <c r="D488" s="2">
        <v>38687</v>
      </c>
      <c r="E488" s="2">
        <v>73050</v>
      </c>
    </row>
    <row r="489" spans="1:5">
      <c r="A489" t="s">
        <v>934</v>
      </c>
      <c r="B489" t="s">
        <v>262</v>
      </c>
      <c r="C489" t="s">
        <v>33</v>
      </c>
      <c r="D489" s="2">
        <v>38687</v>
      </c>
      <c r="E489" s="2">
        <v>73050</v>
      </c>
    </row>
    <row r="490" spans="1:5">
      <c r="A490" t="s">
        <v>935</v>
      </c>
      <c r="B490" t="s">
        <v>262</v>
      </c>
      <c r="C490" t="s">
        <v>33</v>
      </c>
      <c r="D490" s="2">
        <v>38687</v>
      </c>
      <c r="E490" s="2">
        <v>73050</v>
      </c>
    </row>
    <row r="491" spans="1:5">
      <c r="A491" t="s">
        <v>936</v>
      </c>
      <c r="B491" t="s">
        <v>262</v>
      </c>
      <c r="C491" t="s">
        <v>33</v>
      </c>
      <c r="D491" s="2">
        <v>38687</v>
      </c>
      <c r="E491" s="2">
        <v>73050</v>
      </c>
    </row>
    <row r="492" spans="1:5">
      <c r="A492" t="s">
        <v>1200</v>
      </c>
      <c r="B492" t="s">
        <v>262</v>
      </c>
      <c r="C492" t="s">
        <v>33</v>
      </c>
      <c r="D492" s="2">
        <v>38687</v>
      </c>
      <c r="E492" s="2">
        <v>73050</v>
      </c>
    </row>
    <row r="493" spans="1:5">
      <c r="A493" t="s">
        <v>715</v>
      </c>
      <c r="B493" t="s">
        <v>262</v>
      </c>
      <c r="C493" t="s">
        <v>33</v>
      </c>
      <c r="D493" s="2">
        <v>38687</v>
      </c>
      <c r="E493" s="2">
        <v>73050</v>
      </c>
    </row>
    <row r="494" spans="1:5">
      <c r="A494" t="s">
        <v>2076</v>
      </c>
      <c r="B494" t="s">
        <v>262</v>
      </c>
      <c r="C494" t="s">
        <v>33</v>
      </c>
      <c r="D494" s="2">
        <v>38687</v>
      </c>
      <c r="E494" s="2">
        <v>73050</v>
      </c>
    </row>
    <row r="495" spans="1:5">
      <c r="A495" t="s">
        <v>2077</v>
      </c>
      <c r="B495" t="s">
        <v>262</v>
      </c>
      <c r="C495" t="s">
        <v>33</v>
      </c>
      <c r="D495" s="2">
        <v>38687</v>
      </c>
      <c r="E495" s="2">
        <v>73050</v>
      </c>
    </row>
    <row r="496" spans="1:5">
      <c r="A496" t="s">
        <v>2078</v>
      </c>
      <c r="B496" t="s">
        <v>262</v>
      </c>
      <c r="C496" t="s">
        <v>33</v>
      </c>
      <c r="D496" s="2">
        <v>38687</v>
      </c>
      <c r="E496" s="2">
        <v>73050</v>
      </c>
    </row>
    <row r="497" spans="1:5">
      <c r="A497" t="s">
        <v>2079</v>
      </c>
      <c r="B497" t="s">
        <v>262</v>
      </c>
      <c r="C497" t="s">
        <v>33</v>
      </c>
      <c r="D497" s="2">
        <v>38687</v>
      </c>
      <c r="E497" s="2">
        <v>73050</v>
      </c>
    </row>
    <row r="498" spans="1:5">
      <c r="A498" t="s">
        <v>2080</v>
      </c>
      <c r="B498" t="s">
        <v>262</v>
      </c>
      <c r="C498" t="s">
        <v>33</v>
      </c>
      <c r="D498" s="2">
        <v>38687</v>
      </c>
      <c r="E498" s="2">
        <v>73050</v>
      </c>
    </row>
    <row r="499" spans="1:5">
      <c r="A499" t="s">
        <v>2081</v>
      </c>
      <c r="B499" t="s">
        <v>262</v>
      </c>
      <c r="C499" t="s">
        <v>33</v>
      </c>
      <c r="D499" s="2">
        <v>38687</v>
      </c>
      <c r="E499" s="2">
        <v>73050</v>
      </c>
    </row>
    <row r="500" spans="1:5">
      <c r="A500" t="s">
        <v>2082</v>
      </c>
      <c r="B500" t="s">
        <v>262</v>
      </c>
      <c r="C500" t="s">
        <v>33</v>
      </c>
      <c r="D500" s="2">
        <v>38687</v>
      </c>
      <c r="E500" s="2">
        <v>73050</v>
      </c>
    </row>
    <row r="501" spans="1:5">
      <c r="A501" t="s">
        <v>2083</v>
      </c>
      <c r="B501" t="s">
        <v>262</v>
      </c>
      <c r="C501" t="s">
        <v>33</v>
      </c>
      <c r="D501" s="2">
        <v>38687</v>
      </c>
      <c r="E501" s="2">
        <v>73050</v>
      </c>
    </row>
    <row r="502" spans="1:5">
      <c r="A502" t="s">
        <v>786</v>
      </c>
      <c r="B502" t="s">
        <v>262</v>
      </c>
      <c r="C502" t="s">
        <v>33</v>
      </c>
      <c r="D502" s="2">
        <v>38687</v>
      </c>
      <c r="E502" s="2">
        <v>73050</v>
      </c>
    </row>
    <row r="503" spans="1:5">
      <c r="A503" t="s">
        <v>787</v>
      </c>
      <c r="B503" t="s">
        <v>262</v>
      </c>
      <c r="C503" t="s">
        <v>33</v>
      </c>
      <c r="D503" s="2">
        <v>38687</v>
      </c>
      <c r="E503" s="2">
        <v>73050</v>
      </c>
    </row>
    <row r="504" spans="1:5">
      <c r="A504" t="s">
        <v>788</v>
      </c>
      <c r="B504" t="s">
        <v>262</v>
      </c>
      <c r="C504" t="s">
        <v>33</v>
      </c>
      <c r="D504" s="2">
        <v>38687</v>
      </c>
      <c r="E504" s="2">
        <v>73050</v>
      </c>
    </row>
    <row r="505" spans="1:5">
      <c r="A505" t="s">
        <v>789</v>
      </c>
      <c r="B505" t="s">
        <v>262</v>
      </c>
      <c r="C505" t="s">
        <v>33</v>
      </c>
      <c r="D505" s="2">
        <v>38687</v>
      </c>
      <c r="E505" s="2">
        <v>73050</v>
      </c>
    </row>
    <row r="506" spans="1:5">
      <c r="A506" t="s">
        <v>2714</v>
      </c>
      <c r="B506" t="s">
        <v>262</v>
      </c>
      <c r="C506" t="s">
        <v>33</v>
      </c>
      <c r="D506" s="2">
        <v>38687</v>
      </c>
      <c r="E506" s="2">
        <v>73050</v>
      </c>
    </row>
    <row r="507" spans="1:5">
      <c r="A507" t="s">
        <v>790</v>
      </c>
      <c r="B507" t="s">
        <v>262</v>
      </c>
      <c r="C507" t="s">
        <v>33</v>
      </c>
      <c r="D507" s="2">
        <v>38687</v>
      </c>
      <c r="E507" s="2">
        <v>73050</v>
      </c>
    </row>
    <row r="508" spans="1:5">
      <c r="A508" t="s">
        <v>1201</v>
      </c>
      <c r="B508" t="s">
        <v>262</v>
      </c>
      <c r="C508" t="s">
        <v>33</v>
      </c>
      <c r="D508" s="2">
        <v>38687</v>
      </c>
      <c r="E508" s="2">
        <v>73050</v>
      </c>
    </row>
    <row r="509" spans="1:5">
      <c r="A509" t="s">
        <v>1387</v>
      </c>
      <c r="B509" t="s">
        <v>262</v>
      </c>
      <c r="C509" t="s">
        <v>33</v>
      </c>
      <c r="D509" s="2">
        <v>38687</v>
      </c>
      <c r="E509" s="2">
        <v>73050</v>
      </c>
    </row>
    <row r="510" spans="1:5">
      <c r="A510" t="s">
        <v>1388</v>
      </c>
      <c r="B510" t="s">
        <v>262</v>
      </c>
      <c r="C510" t="s">
        <v>33</v>
      </c>
      <c r="D510" s="2">
        <v>38687</v>
      </c>
      <c r="E510" s="2">
        <v>73050</v>
      </c>
    </row>
    <row r="511" spans="1:5">
      <c r="A511" t="s">
        <v>1389</v>
      </c>
      <c r="B511" t="s">
        <v>262</v>
      </c>
      <c r="C511" t="s">
        <v>33</v>
      </c>
      <c r="D511" s="2">
        <v>38687</v>
      </c>
      <c r="E511" s="2">
        <v>73050</v>
      </c>
    </row>
    <row r="512" spans="1:5">
      <c r="A512" t="s">
        <v>1390</v>
      </c>
      <c r="B512" t="s">
        <v>262</v>
      </c>
      <c r="C512" t="s">
        <v>33</v>
      </c>
      <c r="D512" s="2">
        <v>38687</v>
      </c>
      <c r="E512" s="2">
        <v>73050</v>
      </c>
    </row>
    <row r="513" spans="1:5">
      <c r="A513" t="s">
        <v>1391</v>
      </c>
      <c r="B513" t="s">
        <v>262</v>
      </c>
      <c r="C513" t="s">
        <v>33</v>
      </c>
      <c r="D513" s="2">
        <v>38687</v>
      </c>
      <c r="E513" s="2">
        <v>73050</v>
      </c>
    </row>
    <row r="514" spans="1:5">
      <c r="A514" t="s">
        <v>1392</v>
      </c>
      <c r="B514" t="s">
        <v>262</v>
      </c>
      <c r="C514" t="s">
        <v>33</v>
      </c>
      <c r="D514" s="2">
        <v>38687</v>
      </c>
      <c r="E514" s="2">
        <v>73050</v>
      </c>
    </row>
    <row r="515" spans="1:5">
      <c r="A515" t="s">
        <v>937</v>
      </c>
      <c r="B515" t="s">
        <v>262</v>
      </c>
      <c r="C515" t="s">
        <v>33</v>
      </c>
      <c r="D515" s="2">
        <v>38687</v>
      </c>
      <c r="E515" s="2">
        <v>73050</v>
      </c>
    </row>
    <row r="516" spans="1:5">
      <c r="A516" t="s">
        <v>938</v>
      </c>
      <c r="B516" t="s">
        <v>262</v>
      </c>
      <c r="C516" t="s">
        <v>33</v>
      </c>
      <c r="D516" s="2">
        <v>38687</v>
      </c>
      <c r="E516" s="2">
        <v>73050</v>
      </c>
    </row>
    <row r="517" spans="1:5">
      <c r="A517" t="s">
        <v>2715</v>
      </c>
      <c r="B517" t="s">
        <v>262</v>
      </c>
      <c r="C517" t="s">
        <v>33</v>
      </c>
      <c r="D517" s="2">
        <v>38687</v>
      </c>
      <c r="E517" s="2">
        <v>73050</v>
      </c>
    </row>
    <row r="518" spans="1:5">
      <c r="A518" t="s">
        <v>939</v>
      </c>
      <c r="B518" t="s">
        <v>262</v>
      </c>
      <c r="C518" t="s">
        <v>33</v>
      </c>
      <c r="D518" s="2">
        <v>38687</v>
      </c>
      <c r="E518" s="2">
        <v>73050</v>
      </c>
    </row>
    <row r="519" spans="1:5">
      <c r="A519" t="s">
        <v>1202</v>
      </c>
      <c r="B519" t="s">
        <v>262</v>
      </c>
      <c r="C519" t="s">
        <v>33</v>
      </c>
      <c r="D519" s="2">
        <v>38687</v>
      </c>
      <c r="E519" s="2">
        <v>73050</v>
      </c>
    </row>
    <row r="520" spans="1:5">
      <c r="A520" t="s">
        <v>791</v>
      </c>
      <c r="B520" t="s">
        <v>262</v>
      </c>
      <c r="C520" t="s">
        <v>33</v>
      </c>
      <c r="D520" s="2">
        <v>38687</v>
      </c>
      <c r="E520" s="2">
        <v>73050</v>
      </c>
    </row>
    <row r="521" spans="1:5">
      <c r="A521" t="s">
        <v>2084</v>
      </c>
      <c r="B521" t="s">
        <v>262</v>
      </c>
      <c r="C521" t="s">
        <v>33</v>
      </c>
      <c r="D521" s="2">
        <v>38687</v>
      </c>
      <c r="E521" s="2">
        <v>73050</v>
      </c>
    </row>
    <row r="522" spans="1:5">
      <c r="A522" t="s">
        <v>2085</v>
      </c>
      <c r="B522" t="s">
        <v>262</v>
      </c>
      <c r="C522" t="s">
        <v>33</v>
      </c>
      <c r="D522" s="2">
        <v>38687</v>
      </c>
      <c r="E522" s="2">
        <v>73050</v>
      </c>
    </row>
    <row r="523" spans="1:5">
      <c r="A523" t="s">
        <v>2716</v>
      </c>
      <c r="B523" t="s">
        <v>262</v>
      </c>
      <c r="C523" t="s">
        <v>33</v>
      </c>
      <c r="D523" s="2">
        <v>38687</v>
      </c>
      <c r="E523" s="2">
        <v>73050</v>
      </c>
    </row>
    <row r="524" spans="1:5">
      <c r="A524" t="s">
        <v>2086</v>
      </c>
      <c r="B524" t="s">
        <v>262</v>
      </c>
      <c r="C524" t="s">
        <v>33</v>
      </c>
      <c r="D524" s="2">
        <v>38687</v>
      </c>
      <c r="E524" s="2">
        <v>73050</v>
      </c>
    </row>
    <row r="525" spans="1:5">
      <c r="A525" t="s">
        <v>2087</v>
      </c>
      <c r="B525" t="s">
        <v>262</v>
      </c>
      <c r="C525" t="s">
        <v>33</v>
      </c>
      <c r="D525" s="2">
        <v>38687</v>
      </c>
      <c r="E525" s="2">
        <v>73050</v>
      </c>
    </row>
    <row r="526" spans="1:5">
      <c r="A526" t="s">
        <v>2088</v>
      </c>
      <c r="B526" t="s">
        <v>262</v>
      </c>
      <c r="C526" t="s">
        <v>33</v>
      </c>
      <c r="D526" s="2">
        <v>38687</v>
      </c>
      <c r="E526" s="2">
        <v>73050</v>
      </c>
    </row>
    <row r="527" spans="1:5">
      <c r="A527" t="s">
        <v>2089</v>
      </c>
      <c r="B527" t="s">
        <v>262</v>
      </c>
      <c r="C527" t="s">
        <v>33</v>
      </c>
      <c r="D527" s="2">
        <v>38687</v>
      </c>
      <c r="E527" s="2">
        <v>73050</v>
      </c>
    </row>
    <row r="528" spans="1:5">
      <c r="A528" t="s">
        <v>2090</v>
      </c>
      <c r="B528" t="s">
        <v>262</v>
      </c>
      <c r="C528" t="s">
        <v>33</v>
      </c>
      <c r="D528" s="2">
        <v>38687</v>
      </c>
      <c r="E528" s="2">
        <v>73050</v>
      </c>
    </row>
    <row r="529" spans="1:5">
      <c r="A529" t="s">
        <v>2091</v>
      </c>
      <c r="B529" t="s">
        <v>262</v>
      </c>
      <c r="C529" t="s">
        <v>33</v>
      </c>
      <c r="D529" s="2">
        <v>38687</v>
      </c>
      <c r="E529" s="2">
        <v>73050</v>
      </c>
    </row>
    <row r="530" spans="1:5">
      <c r="A530" t="s">
        <v>360</v>
      </c>
      <c r="B530" t="s">
        <v>262</v>
      </c>
      <c r="C530" t="s">
        <v>33</v>
      </c>
      <c r="D530" s="2">
        <v>38687</v>
      </c>
      <c r="E530" s="2">
        <v>73050</v>
      </c>
    </row>
    <row r="531" spans="1:5">
      <c r="A531" t="s">
        <v>521</v>
      </c>
      <c r="B531" t="s">
        <v>262</v>
      </c>
      <c r="C531" t="s">
        <v>33</v>
      </c>
      <c r="D531" s="2">
        <v>38687</v>
      </c>
      <c r="E531" s="2">
        <v>73050</v>
      </c>
    </row>
    <row r="532" spans="1:5">
      <c r="A532" t="s">
        <v>361</v>
      </c>
      <c r="B532" t="s">
        <v>262</v>
      </c>
      <c r="C532" t="s">
        <v>33</v>
      </c>
      <c r="D532" s="2">
        <v>38687</v>
      </c>
      <c r="E532" s="2">
        <v>73050</v>
      </c>
    </row>
    <row r="533" spans="1:5">
      <c r="A533" t="s">
        <v>362</v>
      </c>
      <c r="B533" t="s">
        <v>262</v>
      </c>
      <c r="C533" t="s">
        <v>33</v>
      </c>
      <c r="D533" s="2">
        <v>38687</v>
      </c>
      <c r="E533" s="2">
        <v>73050</v>
      </c>
    </row>
    <row r="534" spans="1:5">
      <c r="A534" t="s">
        <v>363</v>
      </c>
      <c r="B534" t="s">
        <v>262</v>
      </c>
      <c r="C534" t="s">
        <v>33</v>
      </c>
      <c r="D534" s="2">
        <v>38687</v>
      </c>
      <c r="E534" s="2">
        <v>73050</v>
      </c>
    </row>
    <row r="535" spans="1:5">
      <c r="A535" t="s">
        <v>1203</v>
      </c>
      <c r="B535" t="s">
        <v>262</v>
      </c>
      <c r="C535" t="s">
        <v>33</v>
      </c>
      <c r="D535" s="2">
        <v>38687</v>
      </c>
      <c r="E535" s="2">
        <v>73050</v>
      </c>
    </row>
    <row r="536" spans="1:5">
      <c r="A536" t="s">
        <v>1393</v>
      </c>
      <c r="B536" t="s">
        <v>262</v>
      </c>
      <c r="C536" t="s">
        <v>33</v>
      </c>
      <c r="D536" s="2">
        <v>38687</v>
      </c>
      <c r="E536" s="2">
        <v>73050</v>
      </c>
    </row>
    <row r="537" spans="1:5">
      <c r="A537" t="s">
        <v>1394</v>
      </c>
      <c r="B537" t="s">
        <v>262</v>
      </c>
      <c r="C537" t="s">
        <v>33</v>
      </c>
      <c r="D537" s="2">
        <v>38687</v>
      </c>
      <c r="E537" s="2">
        <v>73050</v>
      </c>
    </row>
    <row r="538" spans="1:5">
      <c r="A538" t="s">
        <v>1395</v>
      </c>
      <c r="B538" t="s">
        <v>262</v>
      </c>
      <c r="C538" t="s">
        <v>33</v>
      </c>
      <c r="D538" s="2">
        <v>38687</v>
      </c>
      <c r="E538" s="2">
        <v>73050</v>
      </c>
    </row>
    <row r="539" spans="1:5">
      <c r="A539" t="s">
        <v>1396</v>
      </c>
      <c r="B539" t="s">
        <v>262</v>
      </c>
      <c r="C539" t="s">
        <v>33</v>
      </c>
      <c r="D539" s="2">
        <v>38687</v>
      </c>
      <c r="E539" s="2">
        <v>73050</v>
      </c>
    </row>
    <row r="540" spans="1:5">
      <c r="A540" t="s">
        <v>1397</v>
      </c>
      <c r="B540" t="s">
        <v>262</v>
      </c>
      <c r="C540" t="s">
        <v>33</v>
      </c>
      <c r="D540" s="2">
        <v>38687</v>
      </c>
      <c r="E540" s="2">
        <v>73050</v>
      </c>
    </row>
    <row r="541" spans="1:5">
      <c r="A541" t="s">
        <v>1398</v>
      </c>
      <c r="B541" t="s">
        <v>262</v>
      </c>
      <c r="C541" t="s">
        <v>33</v>
      </c>
      <c r="D541" s="2">
        <v>38687</v>
      </c>
      <c r="E541" s="2">
        <v>73050</v>
      </c>
    </row>
    <row r="542" spans="1:5">
      <c r="A542" t="s">
        <v>940</v>
      </c>
      <c r="B542" t="s">
        <v>262</v>
      </c>
      <c r="C542" t="s">
        <v>33</v>
      </c>
      <c r="D542" s="2">
        <v>38687</v>
      </c>
      <c r="E542" s="2">
        <v>73050</v>
      </c>
    </row>
    <row r="543" spans="1:5">
      <c r="A543" t="s">
        <v>941</v>
      </c>
      <c r="B543" t="s">
        <v>262</v>
      </c>
      <c r="C543" t="s">
        <v>33</v>
      </c>
      <c r="D543" s="2">
        <v>38687</v>
      </c>
      <c r="E543" s="2">
        <v>73050</v>
      </c>
    </row>
    <row r="544" spans="1:5">
      <c r="A544" t="s">
        <v>942</v>
      </c>
      <c r="B544" t="s">
        <v>262</v>
      </c>
      <c r="C544" t="s">
        <v>33</v>
      </c>
      <c r="D544" s="2">
        <v>38687</v>
      </c>
      <c r="E544" s="2">
        <v>73050</v>
      </c>
    </row>
    <row r="545" spans="1:5">
      <c r="A545" t="s">
        <v>1204</v>
      </c>
      <c r="B545" t="s">
        <v>262</v>
      </c>
      <c r="C545" t="s">
        <v>33</v>
      </c>
      <c r="D545" s="2">
        <v>38687</v>
      </c>
      <c r="E545" s="2">
        <v>73050</v>
      </c>
    </row>
    <row r="546" spans="1:5">
      <c r="A546" t="s">
        <v>2092</v>
      </c>
      <c r="B546" t="s">
        <v>262</v>
      </c>
      <c r="C546" t="s">
        <v>33</v>
      </c>
      <c r="D546" s="2">
        <v>38687</v>
      </c>
      <c r="E546" s="2">
        <v>73050</v>
      </c>
    </row>
    <row r="547" spans="1:5">
      <c r="A547" t="s">
        <v>2093</v>
      </c>
      <c r="B547" t="s">
        <v>262</v>
      </c>
      <c r="C547" t="s">
        <v>33</v>
      </c>
      <c r="D547" s="2">
        <v>38687</v>
      </c>
      <c r="E547" s="2">
        <v>73050</v>
      </c>
    </row>
    <row r="548" spans="1:5">
      <c r="A548" t="s">
        <v>2094</v>
      </c>
      <c r="B548" t="s">
        <v>262</v>
      </c>
      <c r="C548" t="s">
        <v>33</v>
      </c>
      <c r="D548" s="2">
        <v>38687</v>
      </c>
      <c r="E548" s="2">
        <v>73050</v>
      </c>
    </row>
    <row r="549" spans="1:5">
      <c r="A549" t="s">
        <v>2095</v>
      </c>
      <c r="B549" t="s">
        <v>262</v>
      </c>
      <c r="C549" t="s">
        <v>33</v>
      </c>
      <c r="D549" s="2">
        <v>38687</v>
      </c>
      <c r="E549" s="2">
        <v>73050</v>
      </c>
    </row>
    <row r="550" spans="1:5">
      <c r="A550" t="s">
        <v>2096</v>
      </c>
      <c r="B550" t="s">
        <v>262</v>
      </c>
      <c r="C550" t="s">
        <v>33</v>
      </c>
      <c r="D550" s="2">
        <v>38687</v>
      </c>
      <c r="E550" s="2">
        <v>73050</v>
      </c>
    </row>
    <row r="551" spans="1:5">
      <c r="A551" t="s">
        <v>2097</v>
      </c>
      <c r="B551" t="s">
        <v>262</v>
      </c>
      <c r="C551" t="s">
        <v>33</v>
      </c>
      <c r="D551" s="2">
        <v>38687</v>
      </c>
      <c r="E551" s="2">
        <v>73050</v>
      </c>
    </row>
    <row r="552" spans="1:5">
      <c r="A552" t="s">
        <v>2098</v>
      </c>
      <c r="B552" t="s">
        <v>262</v>
      </c>
      <c r="C552" t="s">
        <v>33</v>
      </c>
      <c r="D552" s="2">
        <v>38687</v>
      </c>
      <c r="E552" s="2">
        <v>73050</v>
      </c>
    </row>
    <row r="553" spans="1:5">
      <c r="A553" t="s">
        <v>792</v>
      </c>
      <c r="B553" t="s">
        <v>262</v>
      </c>
      <c r="C553" t="s">
        <v>33</v>
      </c>
      <c r="D553" s="2">
        <v>38687</v>
      </c>
      <c r="E553" s="2">
        <v>73050</v>
      </c>
    </row>
    <row r="554" spans="1:5">
      <c r="A554" t="s">
        <v>793</v>
      </c>
      <c r="B554" t="s">
        <v>262</v>
      </c>
      <c r="C554" t="s">
        <v>33</v>
      </c>
      <c r="D554" s="2">
        <v>38687</v>
      </c>
      <c r="E554" s="2">
        <v>73050</v>
      </c>
    </row>
    <row r="555" spans="1:5">
      <c r="A555" t="s">
        <v>794</v>
      </c>
      <c r="B555" t="s">
        <v>262</v>
      </c>
      <c r="C555" t="s">
        <v>33</v>
      </c>
      <c r="D555" s="2">
        <v>38687</v>
      </c>
      <c r="E555" s="2">
        <v>73050</v>
      </c>
    </row>
    <row r="556" spans="1:5">
      <c r="A556" t="s">
        <v>795</v>
      </c>
      <c r="B556" t="s">
        <v>262</v>
      </c>
      <c r="C556" t="s">
        <v>33</v>
      </c>
      <c r="D556" s="2">
        <v>38687</v>
      </c>
      <c r="E556" s="2">
        <v>73050</v>
      </c>
    </row>
    <row r="557" spans="1:5">
      <c r="A557" t="s">
        <v>2717</v>
      </c>
      <c r="B557" t="s">
        <v>262</v>
      </c>
      <c r="C557" t="s">
        <v>33</v>
      </c>
      <c r="D557" s="2">
        <v>38687</v>
      </c>
      <c r="E557" s="2">
        <v>73050</v>
      </c>
    </row>
    <row r="558" spans="1:5">
      <c r="A558" t="s">
        <v>796</v>
      </c>
      <c r="B558" t="s">
        <v>262</v>
      </c>
      <c r="C558" t="s">
        <v>33</v>
      </c>
      <c r="D558" s="2">
        <v>38687</v>
      </c>
      <c r="E558" s="2">
        <v>73050</v>
      </c>
    </row>
    <row r="559" spans="1:5">
      <c r="A559" t="s">
        <v>1205</v>
      </c>
      <c r="B559" t="s">
        <v>262</v>
      </c>
      <c r="C559" t="s">
        <v>33</v>
      </c>
      <c r="D559" s="2">
        <v>38687</v>
      </c>
      <c r="E559" s="2">
        <v>73050</v>
      </c>
    </row>
    <row r="560" spans="1:5">
      <c r="A560" t="s">
        <v>1399</v>
      </c>
      <c r="B560" t="s">
        <v>262</v>
      </c>
      <c r="C560" t="s">
        <v>33</v>
      </c>
      <c r="D560" s="2">
        <v>38687</v>
      </c>
      <c r="E560" s="2">
        <v>73050</v>
      </c>
    </row>
    <row r="561" spans="1:5">
      <c r="A561" t="s">
        <v>1400</v>
      </c>
      <c r="B561" t="s">
        <v>262</v>
      </c>
      <c r="C561" t="s">
        <v>33</v>
      </c>
      <c r="D561" s="2">
        <v>38687</v>
      </c>
      <c r="E561" s="2">
        <v>73050</v>
      </c>
    </row>
    <row r="562" spans="1:5">
      <c r="A562" t="s">
        <v>1401</v>
      </c>
      <c r="B562" t="s">
        <v>262</v>
      </c>
      <c r="C562" t="s">
        <v>33</v>
      </c>
      <c r="D562" s="2">
        <v>38687</v>
      </c>
      <c r="E562" s="2">
        <v>73050</v>
      </c>
    </row>
    <row r="563" spans="1:5">
      <c r="A563" t="s">
        <v>1402</v>
      </c>
      <c r="B563" t="s">
        <v>262</v>
      </c>
      <c r="C563" t="s">
        <v>33</v>
      </c>
      <c r="D563" s="2">
        <v>38687</v>
      </c>
      <c r="E563" s="2">
        <v>73050</v>
      </c>
    </row>
    <row r="564" spans="1:5">
      <c r="A564" t="s">
        <v>1403</v>
      </c>
      <c r="B564" t="s">
        <v>262</v>
      </c>
      <c r="C564" t="s">
        <v>33</v>
      </c>
      <c r="D564" s="2">
        <v>38687</v>
      </c>
      <c r="E564" s="2">
        <v>73050</v>
      </c>
    </row>
    <row r="565" spans="1:5">
      <c r="A565" t="s">
        <v>1404</v>
      </c>
      <c r="B565" t="s">
        <v>262</v>
      </c>
      <c r="C565" t="s">
        <v>33</v>
      </c>
      <c r="D565" s="2">
        <v>38687</v>
      </c>
      <c r="E565" s="2">
        <v>73050</v>
      </c>
    </row>
    <row r="566" spans="1:5">
      <c r="A566" t="s">
        <v>943</v>
      </c>
      <c r="B566" t="s">
        <v>262</v>
      </c>
      <c r="C566" t="s">
        <v>33</v>
      </c>
      <c r="D566" s="2">
        <v>38687</v>
      </c>
      <c r="E566" s="2">
        <v>73050</v>
      </c>
    </row>
    <row r="567" spans="1:5">
      <c r="A567" t="s">
        <v>944</v>
      </c>
      <c r="B567" t="s">
        <v>262</v>
      </c>
      <c r="C567" t="s">
        <v>33</v>
      </c>
      <c r="D567" s="2">
        <v>38687</v>
      </c>
      <c r="E567" s="2">
        <v>73050</v>
      </c>
    </row>
    <row r="568" spans="1:5">
      <c r="A568" t="s">
        <v>2718</v>
      </c>
      <c r="B568" t="s">
        <v>262</v>
      </c>
      <c r="C568" t="s">
        <v>33</v>
      </c>
      <c r="D568" s="2">
        <v>38687</v>
      </c>
      <c r="E568" s="2">
        <v>73050</v>
      </c>
    </row>
    <row r="569" spans="1:5">
      <c r="A569" t="s">
        <v>945</v>
      </c>
      <c r="B569" t="s">
        <v>262</v>
      </c>
      <c r="C569" t="s">
        <v>33</v>
      </c>
      <c r="D569" s="2">
        <v>38687</v>
      </c>
      <c r="E569" s="2">
        <v>73050</v>
      </c>
    </row>
    <row r="570" spans="1:5">
      <c r="A570" t="s">
        <v>1206</v>
      </c>
      <c r="B570" t="s">
        <v>262</v>
      </c>
      <c r="C570" t="s">
        <v>33</v>
      </c>
      <c r="D570" s="2">
        <v>38687</v>
      </c>
      <c r="E570" s="2">
        <v>73050</v>
      </c>
    </row>
    <row r="571" spans="1:5">
      <c r="A571" t="s">
        <v>797</v>
      </c>
      <c r="B571" t="s">
        <v>262</v>
      </c>
      <c r="C571" t="s">
        <v>33</v>
      </c>
      <c r="D571" s="2">
        <v>38687</v>
      </c>
      <c r="E571" s="2">
        <v>73050</v>
      </c>
    </row>
    <row r="572" spans="1:5">
      <c r="A572" t="s">
        <v>2099</v>
      </c>
      <c r="B572" t="s">
        <v>262</v>
      </c>
      <c r="C572" t="s">
        <v>33</v>
      </c>
      <c r="D572" s="2">
        <v>38687</v>
      </c>
      <c r="E572" s="2">
        <v>73050</v>
      </c>
    </row>
    <row r="573" spans="1:5">
      <c r="A573" t="s">
        <v>2100</v>
      </c>
      <c r="B573" t="s">
        <v>262</v>
      </c>
      <c r="C573" t="s">
        <v>33</v>
      </c>
      <c r="D573" s="2">
        <v>38687</v>
      </c>
      <c r="E573" s="2">
        <v>73050</v>
      </c>
    </row>
    <row r="574" spans="1:5">
      <c r="A574" t="s">
        <v>2719</v>
      </c>
      <c r="B574" t="s">
        <v>262</v>
      </c>
      <c r="C574" t="s">
        <v>33</v>
      </c>
      <c r="D574" s="2">
        <v>38687</v>
      </c>
      <c r="E574" s="2">
        <v>73050</v>
      </c>
    </row>
    <row r="575" spans="1:5">
      <c r="A575" t="s">
        <v>2101</v>
      </c>
      <c r="B575" t="s">
        <v>262</v>
      </c>
      <c r="C575" t="s">
        <v>33</v>
      </c>
      <c r="D575" s="2">
        <v>38687</v>
      </c>
      <c r="E575" s="2">
        <v>73050</v>
      </c>
    </row>
    <row r="576" spans="1:5">
      <c r="A576" t="s">
        <v>2102</v>
      </c>
      <c r="B576" t="s">
        <v>262</v>
      </c>
      <c r="C576" t="s">
        <v>33</v>
      </c>
      <c r="D576" s="2">
        <v>38687</v>
      </c>
      <c r="E576" s="2">
        <v>73050</v>
      </c>
    </row>
    <row r="577" spans="1:5">
      <c r="A577" t="s">
        <v>2103</v>
      </c>
      <c r="B577" t="s">
        <v>262</v>
      </c>
      <c r="C577" t="s">
        <v>33</v>
      </c>
      <c r="D577" s="2">
        <v>38687</v>
      </c>
      <c r="E577" s="2">
        <v>73050</v>
      </c>
    </row>
    <row r="578" spans="1:5">
      <c r="A578" t="s">
        <v>2104</v>
      </c>
      <c r="B578" t="s">
        <v>262</v>
      </c>
      <c r="C578" t="s">
        <v>33</v>
      </c>
      <c r="D578" s="2">
        <v>38687</v>
      </c>
      <c r="E578" s="2">
        <v>73050</v>
      </c>
    </row>
    <row r="579" spans="1:5">
      <c r="A579" t="s">
        <v>2105</v>
      </c>
      <c r="B579" t="s">
        <v>262</v>
      </c>
      <c r="C579" t="s">
        <v>33</v>
      </c>
      <c r="D579" s="2">
        <v>38687</v>
      </c>
      <c r="E579" s="2">
        <v>73050</v>
      </c>
    </row>
    <row r="580" spans="1:5">
      <c r="A580" t="s">
        <v>2106</v>
      </c>
      <c r="B580" t="s">
        <v>262</v>
      </c>
      <c r="C580" t="s">
        <v>33</v>
      </c>
      <c r="D580" s="2">
        <v>38687</v>
      </c>
      <c r="E580" s="2">
        <v>73050</v>
      </c>
    </row>
    <row r="581" spans="1:5">
      <c r="A581" t="s">
        <v>364</v>
      </c>
      <c r="B581" t="s">
        <v>262</v>
      </c>
      <c r="C581" t="s">
        <v>33</v>
      </c>
      <c r="D581" s="2">
        <v>38687</v>
      </c>
      <c r="E581" s="2">
        <v>73050</v>
      </c>
    </row>
    <row r="582" spans="1:5">
      <c r="A582" t="s">
        <v>522</v>
      </c>
      <c r="B582" t="s">
        <v>262</v>
      </c>
      <c r="C582" t="s">
        <v>33</v>
      </c>
      <c r="D582" s="2">
        <v>38687</v>
      </c>
      <c r="E582" s="2">
        <v>73050</v>
      </c>
    </row>
    <row r="583" spans="1:5">
      <c r="A583" t="s">
        <v>365</v>
      </c>
      <c r="B583" t="s">
        <v>262</v>
      </c>
      <c r="C583" t="s">
        <v>33</v>
      </c>
      <c r="D583" s="2">
        <v>38687</v>
      </c>
      <c r="E583" s="2">
        <v>73050</v>
      </c>
    </row>
    <row r="584" spans="1:5">
      <c r="A584" t="s">
        <v>366</v>
      </c>
      <c r="B584" t="s">
        <v>262</v>
      </c>
      <c r="C584" t="s">
        <v>33</v>
      </c>
      <c r="D584" s="2">
        <v>38687</v>
      </c>
      <c r="E584" s="2">
        <v>73050</v>
      </c>
    </row>
    <row r="585" spans="1:5">
      <c r="A585" t="s">
        <v>367</v>
      </c>
      <c r="B585" t="s">
        <v>262</v>
      </c>
      <c r="C585" t="s">
        <v>33</v>
      </c>
      <c r="D585" s="2">
        <v>38687</v>
      </c>
      <c r="E585" s="2">
        <v>73050</v>
      </c>
    </row>
    <row r="586" spans="1:5">
      <c r="A586" t="s">
        <v>1207</v>
      </c>
      <c r="B586" t="s">
        <v>262</v>
      </c>
      <c r="C586" t="s">
        <v>33</v>
      </c>
      <c r="D586" s="2">
        <v>38687</v>
      </c>
      <c r="E586" s="2">
        <v>73050</v>
      </c>
    </row>
    <row r="587" spans="1:5">
      <c r="A587" t="s">
        <v>1405</v>
      </c>
      <c r="B587" t="s">
        <v>262</v>
      </c>
      <c r="C587" t="s">
        <v>33</v>
      </c>
      <c r="D587" s="2">
        <v>38687</v>
      </c>
      <c r="E587" s="2">
        <v>73050</v>
      </c>
    </row>
    <row r="588" spans="1:5">
      <c r="A588" t="s">
        <v>1406</v>
      </c>
      <c r="B588" t="s">
        <v>262</v>
      </c>
      <c r="C588" t="s">
        <v>33</v>
      </c>
      <c r="D588" s="2">
        <v>38687</v>
      </c>
      <c r="E588" s="2">
        <v>73050</v>
      </c>
    </row>
    <row r="589" spans="1:5">
      <c r="A589" t="s">
        <v>1407</v>
      </c>
      <c r="B589" t="s">
        <v>262</v>
      </c>
      <c r="C589" t="s">
        <v>33</v>
      </c>
      <c r="D589" s="2">
        <v>38687</v>
      </c>
      <c r="E589" s="2">
        <v>73050</v>
      </c>
    </row>
    <row r="590" spans="1:5">
      <c r="A590" t="s">
        <v>1408</v>
      </c>
      <c r="B590" t="s">
        <v>262</v>
      </c>
      <c r="C590" t="s">
        <v>33</v>
      </c>
      <c r="D590" s="2">
        <v>38687</v>
      </c>
      <c r="E590" s="2">
        <v>73050</v>
      </c>
    </row>
    <row r="591" spans="1:5">
      <c r="A591" t="s">
        <v>1409</v>
      </c>
      <c r="B591" t="s">
        <v>262</v>
      </c>
      <c r="C591" t="s">
        <v>33</v>
      </c>
      <c r="D591" s="2">
        <v>38687</v>
      </c>
      <c r="E591" s="2">
        <v>73050</v>
      </c>
    </row>
    <row r="592" spans="1:5">
      <c r="A592" t="s">
        <v>1410</v>
      </c>
      <c r="B592" t="s">
        <v>262</v>
      </c>
      <c r="C592" t="s">
        <v>33</v>
      </c>
      <c r="D592" s="2">
        <v>38687</v>
      </c>
      <c r="E592" s="2">
        <v>73050</v>
      </c>
    </row>
    <row r="593" spans="1:5">
      <c r="A593" t="s">
        <v>946</v>
      </c>
      <c r="B593" t="s">
        <v>262</v>
      </c>
      <c r="C593" t="s">
        <v>33</v>
      </c>
      <c r="D593" s="2">
        <v>38687</v>
      </c>
      <c r="E593" s="2">
        <v>73050</v>
      </c>
    </row>
    <row r="594" spans="1:5">
      <c r="A594" t="s">
        <v>947</v>
      </c>
      <c r="B594" t="s">
        <v>262</v>
      </c>
      <c r="C594" t="s">
        <v>33</v>
      </c>
      <c r="D594" s="2">
        <v>38687</v>
      </c>
      <c r="E594" s="2">
        <v>73050</v>
      </c>
    </row>
    <row r="595" spans="1:5">
      <c r="A595" t="s">
        <v>948</v>
      </c>
      <c r="B595" t="s">
        <v>262</v>
      </c>
      <c r="C595" t="s">
        <v>33</v>
      </c>
      <c r="D595" s="2">
        <v>38687</v>
      </c>
      <c r="E595" s="2">
        <v>73050</v>
      </c>
    </row>
    <row r="596" spans="1:5">
      <c r="A596" t="s">
        <v>1208</v>
      </c>
      <c r="B596" t="s">
        <v>262</v>
      </c>
      <c r="C596" t="s">
        <v>33</v>
      </c>
      <c r="D596" s="2">
        <v>38687</v>
      </c>
      <c r="E596" s="2">
        <v>73050</v>
      </c>
    </row>
    <row r="597" spans="1:5">
      <c r="A597" t="s">
        <v>2107</v>
      </c>
      <c r="B597" t="s">
        <v>262</v>
      </c>
      <c r="C597" t="s">
        <v>33</v>
      </c>
      <c r="D597" s="2">
        <v>38687</v>
      </c>
      <c r="E597" s="2">
        <v>73050</v>
      </c>
    </row>
    <row r="598" spans="1:5">
      <c r="A598" t="s">
        <v>2108</v>
      </c>
      <c r="B598" t="s">
        <v>262</v>
      </c>
      <c r="C598" t="s">
        <v>33</v>
      </c>
      <c r="D598" s="2">
        <v>38687</v>
      </c>
      <c r="E598" s="2">
        <v>73050</v>
      </c>
    </row>
    <row r="599" spans="1:5">
      <c r="A599" t="s">
        <v>2109</v>
      </c>
      <c r="B599" t="s">
        <v>262</v>
      </c>
      <c r="C599" t="s">
        <v>33</v>
      </c>
      <c r="D599" s="2">
        <v>38687</v>
      </c>
      <c r="E599" s="2">
        <v>73050</v>
      </c>
    </row>
    <row r="600" spans="1:5">
      <c r="A600" t="s">
        <v>2110</v>
      </c>
      <c r="B600" t="s">
        <v>262</v>
      </c>
      <c r="C600" t="s">
        <v>33</v>
      </c>
      <c r="D600" s="2">
        <v>38687</v>
      </c>
      <c r="E600" s="2">
        <v>73050</v>
      </c>
    </row>
    <row r="601" spans="1:5">
      <c r="A601" t="s">
        <v>2111</v>
      </c>
      <c r="B601" t="s">
        <v>262</v>
      </c>
      <c r="C601" t="s">
        <v>33</v>
      </c>
      <c r="D601" s="2">
        <v>38687</v>
      </c>
      <c r="E601" s="2">
        <v>73050</v>
      </c>
    </row>
    <row r="602" spans="1:5">
      <c r="A602" t="s">
        <v>2112</v>
      </c>
      <c r="B602" t="s">
        <v>262</v>
      </c>
      <c r="C602" t="s">
        <v>33</v>
      </c>
      <c r="D602" s="2">
        <v>38687</v>
      </c>
      <c r="E602" s="2">
        <v>73050</v>
      </c>
    </row>
    <row r="603" spans="1:5">
      <c r="A603" t="s">
        <v>2113</v>
      </c>
      <c r="B603" t="s">
        <v>262</v>
      </c>
      <c r="C603" t="s">
        <v>33</v>
      </c>
      <c r="D603" s="2">
        <v>38687</v>
      </c>
      <c r="E603" s="2">
        <v>73050</v>
      </c>
    </row>
    <row r="604" spans="1:5">
      <c r="A604" t="s">
        <v>2114</v>
      </c>
      <c r="B604" t="s">
        <v>262</v>
      </c>
      <c r="C604" t="s">
        <v>33</v>
      </c>
      <c r="D604" s="2">
        <v>38687</v>
      </c>
      <c r="E604" s="2">
        <v>73050</v>
      </c>
    </row>
    <row r="605" spans="1:5">
      <c r="A605" t="s">
        <v>798</v>
      </c>
      <c r="B605" t="s">
        <v>262</v>
      </c>
      <c r="C605" t="s">
        <v>33</v>
      </c>
      <c r="D605" s="2">
        <v>38687</v>
      </c>
      <c r="E605" s="2">
        <v>73050</v>
      </c>
    </row>
    <row r="606" spans="1:5">
      <c r="A606" t="s">
        <v>799</v>
      </c>
      <c r="B606" t="s">
        <v>262</v>
      </c>
      <c r="C606" t="s">
        <v>33</v>
      </c>
      <c r="D606" s="2">
        <v>38687</v>
      </c>
      <c r="E606" s="2">
        <v>73050</v>
      </c>
    </row>
    <row r="607" spans="1:5">
      <c r="A607" t="s">
        <v>800</v>
      </c>
      <c r="B607" t="s">
        <v>262</v>
      </c>
      <c r="C607" t="s">
        <v>33</v>
      </c>
      <c r="D607" s="2">
        <v>38687</v>
      </c>
      <c r="E607" s="2">
        <v>73050</v>
      </c>
    </row>
    <row r="608" spans="1:5">
      <c r="A608" t="s">
        <v>801</v>
      </c>
      <c r="B608" t="s">
        <v>262</v>
      </c>
      <c r="C608" t="s">
        <v>33</v>
      </c>
      <c r="D608" s="2">
        <v>38687</v>
      </c>
      <c r="E608" s="2">
        <v>73050</v>
      </c>
    </row>
    <row r="609" spans="1:5">
      <c r="A609" t="s">
        <v>802</v>
      </c>
      <c r="B609" t="s">
        <v>262</v>
      </c>
      <c r="C609" t="s">
        <v>33</v>
      </c>
      <c r="D609" s="2">
        <v>38687</v>
      </c>
      <c r="E609" s="2">
        <v>73050</v>
      </c>
    </row>
    <row r="610" spans="1:5">
      <c r="A610" t="s">
        <v>1411</v>
      </c>
      <c r="B610" t="s">
        <v>262</v>
      </c>
      <c r="C610" t="s">
        <v>33</v>
      </c>
      <c r="D610" s="2">
        <v>38687</v>
      </c>
      <c r="E610" s="2">
        <v>73050</v>
      </c>
    </row>
    <row r="611" spans="1:5">
      <c r="A611" t="s">
        <v>1412</v>
      </c>
      <c r="B611" t="s">
        <v>262</v>
      </c>
      <c r="C611" t="s">
        <v>33</v>
      </c>
      <c r="D611" s="2">
        <v>38687</v>
      </c>
      <c r="E611" s="2">
        <v>73050</v>
      </c>
    </row>
    <row r="612" spans="1:5">
      <c r="A612" t="s">
        <v>1413</v>
      </c>
      <c r="B612" t="s">
        <v>262</v>
      </c>
      <c r="C612" t="s">
        <v>33</v>
      </c>
      <c r="D612" s="2">
        <v>38687</v>
      </c>
      <c r="E612" s="2">
        <v>73050</v>
      </c>
    </row>
    <row r="613" spans="1:5">
      <c r="A613" t="s">
        <v>1414</v>
      </c>
      <c r="B613" t="s">
        <v>262</v>
      </c>
      <c r="C613" t="s">
        <v>33</v>
      </c>
      <c r="D613" s="2">
        <v>38687</v>
      </c>
      <c r="E613" s="2">
        <v>73050</v>
      </c>
    </row>
    <row r="614" spans="1:5">
      <c r="A614" t="s">
        <v>949</v>
      </c>
      <c r="B614" t="s">
        <v>262</v>
      </c>
      <c r="C614" t="s">
        <v>33</v>
      </c>
      <c r="D614" s="2">
        <v>38687</v>
      </c>
      <c r="E614" s="2">
        <v>73050</v>
      </c>
    </row>
    <row r="615" spans="1:5">
      <c r="A615" t="s">
        <v>950</v>
      </c>
      <c r="B615" t="s">
        <v>262</v>
      </c>
      <c r="C615" t="s">
        <v>33</v>
      </c>
      <c r="D615" s="2">
        <v>38687</v>
      </c>
      <c r="E615" s="2">
        <v>73050</v>
      </c>
    </row>
    <row r="616" spans="1:5">
      <c r="A616" t="s">
        <v>951</v>
      </c>
      <c r="B616" t="s">
        <v>262</v>
      </c>
      <c r="C616" t="s">
        <v>33</v>
      </c>
      <c r="D616" s="2">
        <v>38687</v>
      </c>
      <c r="E616" s="2">
        <v>73050</v>
      </c>
    </row>
    <row r="617" spans="1:5">
      <c r="A617" t="s">
        <v>803</v>
      </c>
      <c r="B617" t="s">
        <v>262</v>
      </c>
      <c r="C617" t="s">
        <v>33</v>
      </c>
      <c r="D617" s="2">
        <v>38687</v>
      </c>
      <c r="E617" s="2">
        <v>73050</v>
      </c>
    </row>
    <row r="618" spans="1:5">
      <c r="A618" t="s">
        <v>2115</v>
      </c>
      <c r="B618" t="s">
        <v>262</v>
      </c>
      <c r="C618" t="s">
        <v>33</v>
      </c>
      <c r="D618" s="2">
        <v>38687</v>
      </c>
      <c r="E618" s="2">
        <v>73050</v>
      </c>
    </row>
    <row r="619" spans="1:5">
      <c r="A619" t="s">
        <v>2116</v>
      </c>
      <c r="B619" t="s">
        <v>262</v>
      </c>
      <c r="C619" t="s">
        <v>33</v>
      </c>
      <c r="D619" s="2">
        <v>38687</v>
      </c>
      <c r="E619" s="2">
        <v>73050</v>
      </c>
    </row>
    <row r="620" spans="1:5">
      <c r="A620" t="s">
        <v>2117</v>
      </c>
      <c r="B620" t="s">
        <v>262</v>
      </c>
      <c r="C620" t="s">
        <v>33</v>
      </c>
      <c r="D620" s="2">
        <v>38687</v>
      </c>
      <c r="E620" s="2">
        <v>73050</v>
      </c>
    </row>
    <row r="621" spans="1:5">
      <c r="A621" t="s">
        <v>2118</v>
      </c>
      <c r="B621" t="s">
        <v>262</v>
      </c>
      <c r="C621" t="s">
        <v>33</v>
      </c>
      <c r="D621" s="2">
        <v>38687</v>
      </c>
      <c r="E621" s="2">
        <v>73050</v>
      </c>
    </row>
    <row r="622" spans="1:5">
      <c r="A622" t="s">
        <v>2119</v>
      </c>
      <c r="B622" t="s">
        <v>262</v>
      </c>
      <c r="C622" t="s">
        <v>33</v>
      </c>
      <c r="D622" s="2">
        <v>38687</v>
      </c>
      <c r="E622" s="2">
        <v>73050</v>
      </c>
    </row>
    <row r="623" spans="1:5">
      <c r="A623" t="s">
        <v>2120</v>
      </c>
      <c r="B623" t="s">
        <v>262</v>
      </c>
      <c r="C623" t="s">
        <v>33</v>
      </c>
      <c r="D623" s="2">
        <v>38687</v>
      </c>
      <c r="E623" s="2">
        <v>73050</v>
      </c>
    </row>
    <row r="624" spans="1:5">
      <c r="A624" t="s">
        <v>2121</v>
      </c>
      <c r="B624" t="s">
        <v>262</v>
      </c>
      <c r="C624" t="s">
        <v>33</v>
      </c>
      <c r="D624" s="2">
        <v>38687</v>
      </c>
      <c r="E624" s="2">
        <v>73050</v>
      </c>
    </row>
    <row r="625" spans="1:5">
      <c r="A625" t="s">
        <v>2122</v>
      </c>
      <c r="B625" t="s">
        <v>262</v>
      </c>
      <c r="C625" t="s">
        <v>33</v>
      </c>
      <c r="D625" s="2">
        <v>38687</v>
      </c>
      <c r="E625" s="2">
        <v>73050</v>
      </c>
    </row>
    <row r="626" spans="1:5">
      <c r="A626" t="s">
        <v>523</v>
      </c>
      <c r="B626" t="s">
        <v>262</v>
      </c>
      <c r="C626" t="s">
        <v>33</v>
      </c>
      <c r="D626" s="2">
        <v>38687</v>
      </c>
      <c r="E626" s="2">
        <v>73050</v>
      </c>
    </row>
    <row r="627" spans="1:5">
      <c r="A627" t="s">
        <v>524</v>
      </c>
      <c r="B627" t="s">
        <v>262</v>
      </c>
      <c r="C627" t="s">
        <v>33</v>
      </c>
      <c r="D627" s="2">
        <v>38687</v>
      </c>
      <c r="E627" s="2">
        <v>73050</v>
      </c>
    </row>
    <row r="628" spans="1:5">
      <c r="A628" t="s">
        <v>525</v>
      </c>
      <c r="B628" t="s">
        <v>262</v>
      </c>
      <c r="C628" t="s">
        <v>33</v>
      </c>
      <c r="D628" s="2">
        <v>38687</v>
      </c>
      <c r="E628" s="2">
        <v>73050</v>
      </c>
    </row>
    <row r="629" spans="1:5">
      <c r="A629" t="s">
        <v>526</v>
      </c>
      <c r="B629" t="s">
        <v>262</v>
      </c>
      <c r="C629" t="s">
        <v>33</v>
      </c>
      <c r="D629" s="2">
        <v>38687</v>
      </c>
      <c r="E629" s="2">
        <v>73050</v>
      </c>
    </row>
    <row r="630" spans="1:5">
      <c r="A630" t="s">
        <v>527</v>
      </c>
      <c r="B630" t="s">
        <v>262</v>
      </c>
      <c r="C630" t="s">
        <v>33</v>
      </c>
      <c r="D630" s="2">
        <v>38687</v>
      </c>
      <c r="E630" s="2">
        <v>73050</v>
      </c>
    </row>
    <row r="631" spans="1:5">
      <c r="A631" t="s">
        <v>1415</v>
      </c>
      <c r="B631" t="s">
        <v>262</v>
      </c>
      <c r="C631" t="s">
        <v>33</v>
      </c>
      <c r="D631" s="2">
        <v>38687</v>
      </c>
      <c r="E631" s="2">
        <v>73050</v>
      </c>
    </row>
    <row r="632" spans="1:5">
      <c r="A632" t="s">
        <v>1416</v>
      </c>
      <c r="B632" t="s">
        <v>262</v>
      </c>
      <c r="C632" t="s">
        <v>33</v>
      </c>
      <c r="D632" s="2">
        <v>38687</v>
      </c>
      <c r="E632" s="2">
        <v>73050</v>
      </c>
    </row>
    <row r="633" spans="1:5">
      <c r="A633" t="s">
        <v>1417</v>
      </c>
      <c r="B633" t="s">
        <v>262</v>
      </c>
      <c r="C633" t="s">
        <v>33</v>
      </c>
      <c r="D633" s="2">
        <v>38687</v>
      </c>
      <c r="E633" s="2">
        <v>73050</v>
      </c>
    </row>
    <row r="634" spans="1:5">
      <c r="A634" t="s">
        <v>1418</v>
      </c>
      <c r="B634" t="s">
        <v>262</v>
      </c>
      <c r="C634" t="s">
        <v>33</v>
      </c>
      <c r="D634" s="2">
        <v>38687</v>
      </c>
      <c r="E634" s="2">
        <v>73050</v>
      </c>
    </row>
    <row r="635" spans="1:5">
      <c r="A635" t="s">
        <v>952</v>
      </c>
      <c r="B635" t="s">
        <v>262</v>
      </c>
      <c r="C635" t="s">
        <v>33</v>
      </c>
      <c r="D635" s="2">
        <v>38687</v>
      </c>
      <c r="E635" s="2">
        <v>73050</v>
      </c>
    </row>
    <row r="636" spans="1:5">
      <c r="A636" t="s">
        <v>953</v>
      </c>
      <c r="B636" t="s">
        <v>262</v>
      </c>
      <c r="C636" t="s">
        <v>33</v>
      </c>
      <c r="D636" s="2">
        <v>38687</v>
      </c>
      <c r="E636" s="2">
        <v>73050</v>
      </c>
    </row>
    <row r="637" spans="1:5">
      <c r="A637" t="s">
        <v>954</v>
      </c>
      <c r="B637" t="s">
        <v>262</v>
      </c>
      <c r="C637" t="s">
        <v>33</v>
      </c>
      <c r="D637" s="2">
        <v>38687</v>
      </c>
      <c r="E637" s="2">
        <v>73050</v>
      </c>
    </row>
    <row r="638" spans="1:5">
      <c r="A638" t="s">
        <v>2123</v>
      </c>
      <c r="B638" t="s">
        <v>262</v>
      </c>
      <c r="C638" t="s">
        <v>33</v>
      </c>
      <c r="D638" s="2">
        <v>38687</v>
      </c>
      <c r="E638" s="2">
        <v>73050</v>
      </c>
    </row>
    <row r="639" spans="1:5">
      <c r="A639" t="s">
        <v>2124</v>
      </c>
      <c r="B639" t="s">
        <v>262</v>
      </c>
      <c r="C639" t="s">
        <v>33</v>
      </c>
      <c r="D639" s="2">
        <v>38687</v>
      </c>
      <c r="E639" s="2">
        <v>73050</v>
      </c>
    </row>
    <row r="640" spans="1:5">
      <c r="A640" t="s">
        <v>2125</v>
      </c>
      <c r="B640" t="s">
        <v>262</v>
      </c>
      <c r="C640" t="s">
        <v>33</v>
      </c>
      <c r="D640" s="2">
        <v>38687</v>
      </c>
      <c r="E640" s="2">
        <v>73050</v>
      </c>
    </row>
    <row r="641" spans="1:5">
      <c r="A641" t="s">
        <v>2126</v>
      </c>
      <c r="B641" t="s">
        <v>262</v>
      </c>
      <c r="C641" t="s">
        <v>33</v>
      </c>
      <c r="D641" s="2">
        <v>38687</v>
      </c>
      <c r="E641" s="2">
        <v>73050</v>
      </c>
    </row>
    <row r="642" spans="1:5">
      <c r="A642" t="s">
        <v>1191</v>
      </c>
      <c r="B642" t="s">
        <v>262</v>
      </c>
      <c r="C642" t="s">
        <v>33</v>
      </c>
      <c r="D642" s="2">
        <v>38687</v>
      </c>
      <c r="E642" s="2">
        <v>73050</v>
      </c>
    </row>
    <row r="643" spans="1:5">
      <c r="A643" t="s">
        <v>1982</v>
      </c>
      <c r="B643" t="s">
        <v>262</v>
      </c>
      <c r="C643" t="s">
        <v>33</v>
      </c>
      <c r="D643" s="2">
        <v>38687</v>
      </c>
      <c r="E643" s="2">
        <v>73050</v>
      </c>
    </row>
    <row r="644" spans="1:5">
      <c r="A644" t="s">
        <v>1419</v>
      </c>
      <c r="B644" t="s">
        <v>262</v>
      </c>
      <c r="C644" t="s">
        <v>33</v>
      </c>
      <c r="D644" s="2">
        <v>38687</v>
      </c>
      <c r="E644" s="2">
        <v>73050</v>
      </c>
    </row>
    <row r="645" spans="1:5">
      <c r="A645" t="s">
        <v>1420</v>
      </c>
      <c r="B645" t="s">
        <v>262</v>
      </c>
      <c r="C645" t="s">
        <v>33</v>
      </c>
      <c r="D645" s="2">
        <v>38687</v>
      </c>
      <c r="E645" s="2">
        <v>73050</v>
      </c>
    </row>
    <row r="646" spans="1:5">
      <c r="A646" t="s">
        <v>1192</v>
      </c>
      <c r="B646" t="s">
        <v>262</v>
      </c>
      <c r="C646" t="s">
        <v>33</v>
      </c>
      <c r="D646" s="2">
        <v>38687</v>
      </c>
      <c r="E646" s="2">
        <v>73050</v>
      </c>
    </row>
    <row r="647" spans="1:5">
      <c r="A647" t="s">
        <v>2127</v>
      </c>
      <c r="B647" t="s">
        <v>262</v>
      </c>
      <c r="C647" t="s">
        <v>33</v>
      </c>
      <c r="D647" s="2">
        <v>38687</v>
      </c>
      <c r="E647" s="2">
        <v>73050</v>
      </c>
    </row>
    <row r="648" spans="1:5">
      <c r="A648" t="s">
        <v>2128</v>
      </c>
      <c r="B648" t="s">
        <v>262</v>
      </c>
      <c r="C648" t="s">
        <v>33</v>
      </c>
      <c r="D648" s="2">
        <v>38687</v>
      </c>
      <c r="E648" s="2">
        <v>73050</v>
      </c>
    </row>
    <row r="649" spans="1:5">
      <c r="A649" t="s">
        <v>1193</v>
      </c>
      <c r="B649" t="s">
        <v>262</v>
      </c>
      <c r="C649" t="s">
        <v>33</v>
      </c>
      <c r="D649" s="2">
        <v>38687</v>
      </c>
      <c r="E649" s="2">
        <v>73050</v>
      </c>
    </row>
    <row r="650" spans="1:5">
      <c r="A650" t="s">
        <v>1194</v>
      </c>
      <c r="B650" t="s">
        <v>262</v>
      </c>
      <c r="C650" t="s">
        <v>33</v>
      </c>
      <c r="D650" s="2">
        <v>38687</v>
      </c>
      <c r="E650" s="2">
        <v>73050</v>
      </c>
    </row>
    <row r="651" spans="1:5">
      <c r="A651" t="s">
        <v>2129</v>
      </c>
      <c r="B651" t="s">
        <v>262</v>
      </c>
      <c r="C651" t="s">
        <v>33</v>
      </c>
      <c r="D651" s="2">
        <v>38687</v>
      </c>
      <c r="E651" s="2">
        <v>73050</v>
      </c>
    </row>
    <row r="652" spans="1:5">
      <c r="A652" t="s">
        <v>804</v>
      </c>
      <c r="B652" t="s">
        <v>262</v>
      </c>
      <c r="C652" t="s">
        <v>33</v>
      </c>
      <c r="D652" s="2">
        <v>38687</v>
      </c>
      <c r="E652" s="2">
        <v>73050</v>
      </c>
    </row>
    <row r="653" spans="1:5">
      <c r="A653" t="s">
        <v>805</v>
      </c>
      <c r="B653" t="s">
        <v>262</v>
      </c>
      <c r="C653" t="s">
        <v>33</v>
      </c>
      <c r="D653" s="2">
        <v>38687</v>
      </c>
      <c r="E653" s="2">
        <v>73050</v>
      </c>
    </row>
    <row r="654" spans="1:5">
      <c r="A654" t="s">
        <v>806</v>
      </c>
      <c r="B654" t="s">
        <v>262</v>
      </c>
      <c r="C654" t="s">
        <v>33</v>
      </c>
      <c r="D654" s="2">
        <v>38687</v>
      </c>
      <c r="E654" s="2">
        <v>73050</v>
      </c>
    </row>
    <row r="655" spans="1:5">
      <c r="A655" t="s">
        <v>807</v>
      </c>
      <c r="B655" t="s">
        <v>262</v>
      </c>
      <c r="C655" t="s">
        <v>33</v>
      </c>
      <c r="D655" s="2">
        <v>38687</v>
      </c>
      <c r="E655" s="2">
        <v>73050</v>
      </c>
    </row>
    <row r="656" spans="1:5">
      <c r="A656" t="s">
        <v>2720</v>
      </c>
      <c r="B656" t="s">
        <v>262</v>
      </c>
      <c r="C656" t="s">
        <v>33</v>
      </c>
      <c r="D656" s="2">
        <v>38687</v>
      </c>
      <c r="E656" s="2">
        <v>73050</v>
      </c>
    </row>
    <row r="657" spans="1:5">
      <c r="A657" t="s">
        <v>1209</v>
      </c>
      <c r="B657" t="s">
        <v>262</v>
      </c>
      <c r="C657" t="s">
        <v>33</v>
      </c>
      <c r="D657" s="2">
        <v>38687</v>
      </c>
      <c r="E657" s="2">
        <v>73050</v>
      </c>
    </row>
    <row r="658" spans="1:5">
      <c r="A658" t="s">
        <v>1421</v>
      </c>
      <c r="B658" t="s">
        <v>262</v>
      </c>
      <c r="C658" t="s">
        <v>33</v>
      </c>
      <c r="D658" s="2">
        <v>38687</v>
      </c>
      <c r="E658" s="2">
        <v>73050</v>
      </c>
    </row>
    <row r="659" spans="1:5">
      <c r="A659" t="s">
        <v>1422</v>
      </c>
      <c r="B659" t="s">
        <v>262</v>
      </c>
      <c r="C659" t="s">
        <v>33</v>
      </c>
      <c r="D659" s="2">
        <v>38687</v>
      </c>
      <c r="E659" s="2">
        <v>73050</v>
      </c>
    </row>
    <row r="660" spans="1:5">
      <c r="A660" t="s">
        <v>1423</v>
      </c>
      <c r="B660" t="s">
        <v>262</v>
      </c>
      <c r="C660" t="s">
        <v>33</v>
      </c>
      <c r="D660" s="2">
        <v>38687</v>
      </c>
      <c r="E660" s="2">
        <v>73050</v>
      </c>
    </row>
    <row r="661" spans="1:5">
      <c r="A661" t="s">
        <v>1424</v>
      </c>
      <c r="B661" t="s">
        <v>262</v>
      </c>
      <c r="C661" t="s">
        <v>33</v>
      </c>
      <c r="D661" s="2">
        <v>38687</v>
      </c>
      <c r="E661" s="2">
        <v>73050</v>
      </c>
    </row>
    <row r="662" spans="1:5">
      <c r="A662" t="s">
        <v>1425</v>
      </c>
      <c r="B662" t="s">
        <v>262</v>
      </c>
      <c r="C662" t="s">
        <v>33</v>
      </c>
      <c r="D662" s="2">
        <v>38687</v>
      </c>
      <c r="E662" s="2">
        <v>73050</v>
      </c>
    </row>
    <row r="663" spans="1:5">
      <c r="A663" t="s">
        <v>1426</v>
      </c>
      <c r="B663" t="s">
        <v>262</v>
      </c>
      <c r="C663" t="s">
        <v>33</v>
      </c>
      <c r="D663" s="2">
        <v>38687</v>
      </c>
      <c r="E663" s="2">
        <v>73050</v>
      </c>
    </row>
    <row r="664" spans="1:5">
      <c r="A664" t="s">
        <v>955</v>
      </c>
      <c r="B664" t="s">
        <v>262</v>
      </c>
      <c r="C664" t="s">
        <v>33</v>
      </c>
      <c r="D664" s="2">
        <v>38687</v>
      </c>
      <c r="E664" s="2">
        <v>73050</v>
      </c>
    </row>
    <row r="665" spans="1:5">
      <c r="A665" t="s">
        <v>956</v>
      </c>
      <c r="B665" t="s">
        <v>262</v>
      </c>
      <c r="C665" t="s">
        <v>33</v>
      </c>
      <c r="D665" s="2">
        <v>38687</v>
      </c>
      <c r="E665" s="2">
        <v>73050</v>
      </c>
    </row>
    <row r="666" spans="1:5">
      <c r="A666" t="s">
        <v>2721</v>
      </c>
      <c r="B666" t="s">
        <v>262</v>
      </c>
      <c r="C666" t="s">
        <v>33</v>
      </c>
      <c r="D666" s="2">
        <v>38687</v>
      </c>
      <c r="E666" s="2">
        <v>73050</v>
      </c>
    </row>
    <row r="667" spans="1:5">
      <c r="A667" t="s">
        <v>957</v>
      </c>
      <c r="B667" t="s">
        <v>262</v>
      </c>
      <c r="C667" t="s">
        <v>33</v>
      </c>
      <c r="D667" s="2">
        <v>38687</v>
      </c>
      <c r="E667" s="2">
        <v>73050</v>
      </c>
    </row>
    <row r="668" spans="1:5">
      <c r="A668" t="s">
        <v>1210</v>
      </c>
      <c r="B668" t="s">
        <v>262</v>
      </c>
      <c r="C668" t="s">
        <v>33</v>
      </c>
      <c r="D668" s="2">
        <v>38687</v>
      </c>
      <c r="E668" s="2">
        <v>73050</v>
      </c>
    </row>
    <row r="669" spans="1:5">
      <c r="A669" t="s">
        <v>808</v>
      </c>
      <c r="B669" t="s">
        <v>262</v>
      </c>
      <c r="C669" t="s">
        <v>33</v>
      </c>
      <c r="D669" s="2">
        <v>38687</v>
      </c>
      <c r="E669" s="2">
        <v>73050</v>
      </c>
    </row>
    <row r="670" spans="1:5">
      <c r="A670" t="s">
        <v>2130</v>
      </c>
      <c r="B670" t="s">
        <v>262</v>
      </c>
      <c r="C670" t="s">
        <v>33</v>
      </c>
      <c r="D670" s="2">
        <v>38687</v>
      </c>
      <c r="E670" s="2">
        <v>73050</v>
      </c>
    </row>
    <row r="671" spans="1:5">
      <c r="A671" t="s">
        <v>2131</v>
      </c>
      <c r="B671" t="s">
        <v>262</v>
      </c>
      <c r="C671" t="s">
        <v>33</v>
      </c>
      <c r="D671" s="2">
        <v>38687</v>
      </c>
      <c r="E671" s="2">
        <v>73050</v>
      </c>
    </row>
    <row r="672" spans="1:5">
      <c r="A672" t="s">
        <v>2722</v>
      </c>
      <c r="B672" t="s">
        <v>262</v>
      </c>
      <c r="C672" t="s">
        <v>33</v>
      </c>
      <c r="D672" s="2">
        <v>38687</v>
      </c>
      <c r="E672" s="2">
        <v>73050</v>
      </c>
    </row>
    <row r="673" spans="1:5">
      <c r="A673" t="s">
        <v>2132</v>
      </c>
      <c r="B673" t="s">
        <v>262</v>
      </c>
      <c r="C673" t="s">
        <v>33</v>
      </c>
      <c r="D673" s="2">
        <v>38687</v>
      </c>
      <c r="E673" s="2">
        <v>73050</v>
      </c>
    </row>
    <row r="674" spans="1:5">
      <c r="A674" t="s">
        <v>2133</v>
      </c>
      <c r="B674" t="s">
        <v>262</v>
      </c>
      <c r="C674" t="s">
        <v>33</v>
      </c>
      <c r="D674" s="2">
        <v>38687</v>
      </c>
      <c r="E674" s="2">
        <v>73050</v>
      </c>
    </row>
    <row r="675" spans="1:5">
      <c r="A675" t="s">
        <v>2134</v>
      </c>
      <c r="B675" t="s">
        <v>262</v>
      </c>
      <c r="C675" t="s">
        <v>33</v>
      </c>
      <c r="D675" s="2">
        <v>38687</v>
      </c>
      <c r="E675" s="2">
        <v>73050</v>
      </c>
    </row>
    <row r="676" spans="1:5">
      <c r="A676" t="s">
        <v>2135</v>
      </c>
      <c r="B676" t="s">
        <v>262</v>
      </c>
      <c r="C676" t="s">
        <v>33</v>
      </c>
      <c r="D676" s="2">
        <v>38687</v>
      </c>
      <c r="E676" s="2">
        <v>73050</v>
      </c>
    </row>
    <row r="677" spans="1:5">
      <c r="A677" t="s">
        <v>368</v>
      </c>
      <c r="B677" t="s">
        <v>262</v>
      </c>
      <c r="C677" t="s">
        <v>33</v>
      </c>
      <c r="D677" s="2">
        <v>38687</v>
      </c>
      <c r="E677" s="2">
        <v>73050</v>
      </c>
    </row>
    <row r="678" spans="1:5">
      <c r="A678" t="s">
        <v>528</v>
      </c>
      <c r="B678" t="s">
        <v>262</v>
      </c>
      <c r="C678" t="s">
        <v>33</v>
      </c>
      <c r="D678" s="2">
        <v>38687</v>
      </c>
      <c r="E678" s="2">
        <v>73050</v>
      </c>
    </row>
    <row r="679" spans="1:5">
      <c r="A679" t="s">
        <v>369</v>
      </c>
      <c r="B679" t="s">
        <v>262</v>
      </c>
      <c r="C679" t="s">
        <v>33</v>
      </c>
      <c r="D679" s="2">
        <v>38687</v>
      </c>
      <c r="E679" s="2">
        <v>73050</v>
      </c>
    </row>
    <row r="680" spans="1:5">
      <c r="A680" t="s">
        <v>370</v>
      </c>
      <c r="B680" t="s">
        <v>262</v>
      </c>
      <c r="C680" t="s">
        <v>33</v>
      </c>
      <c r="D680" s="2">
        <v>38687</v>
      </c>
      <c r="E680" s="2">
        <v>73050</v>
      </c>
    </row>
    <row r="681" spans="1:5">
      <c r="A681" t="s">
        <v>1211</v>
      </c>
      <c r="B681" t="s">
        <v>262</v>
      </c>
      <c r="C681" t="s">
        <v>33</v>
      </c>
      <c r="D681" s="2">
        <v>38687</v>
      </c>
      <c r="E681" s="2">
        <v>73050</v>
      </c>
    </row>
    <row r="682" spans="1:5">
      <c r="A682" t="s">
        <v>1427</v>
      </c>
      <c r="B682" t="s">
        <v>262</v>
      </c>
      <c r="C682" t="s">
        <v>33</v>
      </c>
      <c r="D682" s="2">
        <v>38687</v>
      </c>
      <c r="E682" s="2">
        <v>73050</v>
      </c>
    </row>
    <row r="683" spans="1:5">
      <c r="A683" t="s">
        <v>1428</v>
      </c>
      <c r="B683" t="s">
        <v>262</v>
      </c>
      <c r="C683" t="s">
        <v>33</v>
      </c>
      <c r="D683" s="2">
        <v>38687</v>
      </c>
      <c r="E683" s="2">
        <v>73050</v>
      </c>
    </row>
    <row r="684" spans="1:5">
      <c r="A684" t="s">
        <v>1429</v>
      </c>
      <c r="B684" t="s">
        <v>262</v>
      </c>
      <c r="C684" t="s">
        <v>33</v>
      </c>
      <c r="D684" s="2">
        <v>38687</v>
      </c>
      <c r="E684" s="2">
        <v>73050</v>
      </c>
    </row>
    <row r="685" spans="1:5">
      <c r="A685" t="s">
        <v>1430</v>
      </c>
      <c r="B685" t="s">
        <v>262</v>
      </c>
      <c r="C685" t="s">
        <v>33</v>
      </c>
      <c r="D685" s="2">
        <v>38687</v>
      </c>
      <c r="E685" s="2">
        <v>73050</v>
      </c>
    </row>
    <row r="686" spans="1:5">
      <c r="A686" t="s">
        <v>1431</v>
      </c>
      <c r="B686" t="s">
        <v>262</v>
      </c>
      <c r="C686" t="s">
        <v>33</v>
      </c>
      <c r="D686" s="2">
        <v>38687</v>
      </c>
      <c r="E686" s="2">
        <v>73050</v>
      </c>
    </row>
    <row r="687" spans="1:5">
      <c r="A687" t="s">
        <v>1432</v>
      </c>
      <c r="B687" t="s">
        <v>262</v>
      </c>
      <c r="C687" t="s">
        <v>33</v>
      </c>
      <c r="D687" s="2">
        <v>38687</v>
      </c>
      <c r="E687" s="2">
        <v>73050</v>
      </c>
    </row>
    <row r="688" spans="1:5">
      <c r="A688" t="s">
        <v>958</v>
      </c>
      <c r="B688" t="s">
        <v>262</v>
      </c>
      <c r="C688" t="s">
        <v>33</v>
      </c>
      <c r="D688" s="2">
        <v>38687</v>
      </c>
      <c r="E688" s="2">
        <v>73050</v>
      </c>
    </row>
    <row r="689" spans="1:5">
      <c r="A689" t="s">
        <v>959</v>
      </c>
      <c r="B689" t="s">
        <v>262</v>
      </c>
      <c r="C689" t="s">
        <v>33</v>
      </c>
      <c r="D689" s="2">
        <v>38687</v>
      </c>
      <c r="E689" s="2">
        <v>73050</v>
      </c>
    </row>
    <row r="690" spans="1:5">
      <c r="A690" t="s">
        <v>960</v>
      </c>
      <c r="B690" t="s">
        <v>262</v>
      </c>
      <c r="C690" t="s">
        <v>33</v>
      </c>
      <c r="D690" s="2">
        <v>38687</v>
      </c>
      <c r="E690" s="2">
        <v>73050</v>
      </c>
    </row>
    <row r="691" spans="1:5">
      <c r="A691" t="s">
        <v>1212</v>
      </c>
      <c r="B691" t="s">
        <v>262</v>
      </c>
      <c r="C691" t="s">
        <v>33</v>
      </c>
      <c r="D691" s="2">
        <v>38687</v>
      </c>
      <c r="E691" s="2">
        <v>73050</v>
      </c>
    </row>
    <row r="692" spans="1:5">
      <c r="A692" t="s">
        <v>2136</v>
      </c>
      <c r="B692" t="s">
        <v>262</v>
      </c>
      <c r="C692" t="s">
        <v>33</v>
      </c>
      <c r="D692" s="2">
        <v>38687</v>
      </c>
      <c r="E692" s="2">
        <v>73050</v>
      </c>
    </row>
    <row r="693" spans="1:5">
      <c r="A693" t="s">
        <v>2137</v>
      </c>
      <c r="B693" t="s">
        <v>262</v>
      </c>
      <c r="C693" t="s">
        <v>33</v>
      </c>
      <c r="D693" s="2">
        <v>38687</v>
      </c>
      <c r="E693" s="2">
        <v>73050</v>
      </c>
    </row>
    <row r="694" spans="1:5">
      <c r="A694" t="s">
        <v>2138</v>
      </c>
      <c r="B694" t="s">
        <v>262</v>
      </c>
      <c r="C694" t="s">
        <v>33</v>
      </c>
      <c r="D694" s="2">
        <v>38687</v>
      </c>
      <c r="E694" s="2">
        <v>73050</v>
      </c>
    </row>
    <row r="695" spans="1:5">
      <c r="A695" t="s">
        <v>2139</v>
      </c>
      <c r="B695" t="s">
        <v>262</v>
      </c>
      <c r="C695" t="s">
        <v>33</v>
      </c>
      <c r="D695" s="2">
        <v>38687</v>
      </c>
      <c r="E695" s="2">
        <v>73050</v>
      </c>
    </row>
    <row r="696" spans="1:5">
      <c r="A696" t="s">
        <v>2140</v>
      </c>
      <c r="B696" t="s">
        <v>262</v>
      </c>
      <c r="C696" t="s">
        <v>33</v>
      </c>
      <c r="D696" s="2">
        <v>38687</v>
      </c>
      <c r="E696" s="2">
        <v>73050</v>
      </c>
    </row>
    <row r="697" spans="1:5">
      <c r="A697" t="s">
        <v>2141</v>
      </c>
      <c r="B697" t="s">
        <v>262</v>
      </c>
      <c r="C697" t="s">
        <v>33</v>
      </c>
      <c r="D697" s="2">
        <v>38687</v>
      </c>
      <c r="E697" s="2">
        <v>73050</v>
      </c>
    </row>
    <row r="698" spans="1:5">
      <c r="A698" t="s">
        <v>809</v>
      </c>
      <c r="B698" t="s">
        <v>262</v>
      </c>
      <c r="C698" t="s">
        <v>33</v>
      </c>
      <c r="D698" s="2">
        <v>38687</v>
      </c>
      <c r="E698" s="2">
        <v>73050</v>
      </c>
    </row>
    <row r="699" spans="1:5">
      <c r="A699" t="s">
        <v>810</v>
      </c>
      <c r="B699" t="s">
        <v>262</v>
      </c>
      <c r="C699" t="s">
        <v>33</v>
      </c>
      <c r="D699" s="2">
        <v>38687</v>
      </c>
      <c r="E699" s="2">
        <v>73050</v>
      </c>
    </row>
    <row r="700" spans="1:5">
      <c r="A700" t="s">
        <v>811</v>
      </c>
      <c r="B700" t="s">
        <v>262</v>
      </c>
      <c r="C700" t="s">
        <v>33</v>
      </c>
      <c r="D700" s="2">
        <v>38687</v>
      </c>
      <c r="E700" s="2">
        <v>73050</v>
      </c>
    </row>
    <row r="701" spans="1:5">
      <c r="A701" t="s">
        <v>812</v>
      </c>
      <c r="B701" t="s">
        <v>262</v>
      </c>
      <c r="C701" t="s">
        <v>33</v>
      </c>
      <c r="D701" s="2">
        <v>38687</v>
      </c>
      <c r="E701" s="2">
        <v>73050</v>
      </c>
    </row>
    <row r="702" spans="1:5">
      <c r="A702" t="s">
        <v>2723</v>
      </c>
      <c r="B702" t="s">
        <v>262</v>
      </c>
      <c r="C702" t="s">
        <v>33</v>
      </c>
      <c r="D702" s="2">
        <v>38687</v>
      </c>
      <c r="E702" s="2">
        <v>73050</v>
      </c>
    </row>
    <row r="703" spans="1:5">
      <c r="A703" t="s">
        <v>813</v>
      </c>
      <c r="B703" t="s">
        <v>262</v>
      </c>
      <c r="C703" t="s">
        <v>33</v>
      </c>
      <c r="D703" s="2">
        <v>38687</v>
      </c>
      <c r="E703" s="2">
        <v>73050</v>
      </c>
    </row>
    <row r="704" spans="1:5">
      <c r="A704" t="s">
        <v>1213</v>
      </c>
      <c r="B704" t="s">
        <v>262</v>
      </c>
      <c r="C704" t="s">
        <v>33</v>
      </c>
      <c r="D704" s="2">
        <v>38687</v>
      </c>
      <c r="E704" s="2">
        <v>73050</v>
      </c>
    </row>
    <row r="705" spans="1:5">
      <c r="A705" t="s">
        <v>1433</v>
      </c>
      <c r="B705" t="s">
        <v>262</v>
      </c>
      <c r="C705" t="s">
        <v>33</v>
      </c>
      <c r="D705" s="2">
        <v>38687</v>
      </c>
      <c r="E705" s="2">
        <v>73050</v>
      </c>
    </row>
    <row r="706" spans="1:5">
      <c r="A706" t="s">
        <v>1434</v>
      </c>
      <c r="B706" t="s">
        <v>262</v>
      </c>
      <c r="C706" t="s">
        <v>33</v>
      </c>
      <c r="D706" s="2">
        <v>38687</v>
      </c>
      <c r="E706" s="2">
        <v>73050</v>
      </c>
    </row>
    <row r="707" spans="1:5">
      <c r="A707" t="s">
        <v>1435</v>
      </c>
      <c r="B707" t="s">
        <v>262</v>
      </c>
      <c r="C707" t="s">
        <v>33</v>
      </c>
      <c r="D707" s="2">
        <v>38687</v>
      </c>
      <c r="E707" s="2">
        <v>73050</v>
      </c>
    </row>
    <row r="708" spans="1:5">
      <c r="A708" t="s">
        <v>1436</v>
      </c>
      <c r="B708" t="s">
        <v>262</v>
      </c>
      <c r="C708" t="s">
        <v>33</v>
      </c>
      <c r="D708" s="2">
        <v>38687</v>
      </c>
      <c r="E708" s="2">
        <v>73050</v>
      </c>
    </row>
    <row r="709" spans="1:5">
      <c r="A709" t="s">
        <v>961</v>
      </c>
      <c r="B709" t="s">
        <v>262</v>
      </c>
      <c r="C709" t="s">
        <v>33</v>
      </c>
      <c r="D709" s="2">
        <v>38687</v>
      </c>
      <c r="E709" s="2">
        <v>73050</v>
      </c>
    </row>
    <row r="710" spans="1:5">
      <c r="A710" t="s">
        <v>962</v>
      </c>
      <c r="B710" t="s">
        <v>262</v>
      </c>
      <c r="C710" t="s">
        <v>33</v>
      </c>
      <c r="D710" s="2">
        <v>38687</v>
      </c>
      <c r="E710" s="2">
        <v>73050</v>
      </c>
    </row>
    <row r="711" spans="1:5">
      <c r="A711" t="s">
        <v>2724</v>
      </c>
      <c r="B711" t="s">
        <v>262</v>
      </c>
      <c r="C711" t="s">
        <v>33</v>
      </c>
      <c r="D711" s="2">
        <v>38687</v>
      </c>
      <c r="E711" s="2">
        <v>73050</v>
      </c>
    </row>
    <row r="712" spans="1:5">
      <c r="A712" t="s">
        <v>963</v>
      </c>
      <c r="B712" t="s">
        <v>262</v>
      </c>
      <c r="C712" t="s">
        <v>33</v>
      </c>
      <c r="D712" s="2">
        <v>38687</v>
      </c>
      <c r="E712" s="2">
        <v>73050</v>
      </c>
    </row>
    <row r="713" spans="1:5">
      <c r="A713" t="s">
        <v>1214</v>
      </c>
      <c r="B713" t="s">
        <v>262</v>
      </c>
      <c r="C713" t="s">
        <v>33</v>
      </c>
      <c r="D713" s="2">
        <v>38687</v>
      </c>
      <c r="E713" s="2">
        <v>73050</v>
      </c>
    </row>
    <row r="714" spans="1:5">
      <c r="A714" t="s">
        <v>814</v>
      </c>
      <c r="B714" t="s">
        <v>262</v>
      </c>
      <c r="C714" t="s">
        <v>33</v>
      </c>
      <c r="D714" s="2">
        <v>38687</v>
      </c>
      <c r="E714" s="2">
        <v>73050</v>
      </c>
    </row>
    <row r="715" spans="1:5">
      <c r="A715" t="s">
        <v>2142</v>
      </c>
      <c r="B715" t="s">
        <v>262</v>
      </c>
      <c r="C715" t="s">
        <v>33</v>
      </c>
      <c r="D715" s="2">
        <v>38687</v>
      </c>
      <c r="E715" s="2">
        <v>73050</v>
      </c>
    </row>
    <row r="716" spans="1:5">
      <c r="A716" t="s">
        <v>2143</v>
      </c>
      <c r="B716" t="s">
        <v>262</v>
      </c>
      <c r="C716" t="s">
        <v>33</v>
      </c>
      <c r="D716" s="2">
        <v>38687</v>
      </c>
      <c r="E716" s="2">
        <v>73050</v>
      </c>
    </row>
    <row r="717" spans="1:5">
      <c r="A717" t="s">
        <v>2725</v>
      </c>
      <c r="B717" t="s">
        <v>262</v>
      </c>
      <c r="C717" t="s">
        <v>33</v>
      </c>
      <c r="D717" s="2">
        <v>38687</v>
      </c>
      <c r="E717" s="2">
        <v>73050</v>
      </c>
    </row>
    <row r="718" spans="1:5">
      <c r="A718" t="s">
        <v>2144</v>
      </c>
      <c r="B718" t="s">
        <v>262</v>
      </c>
      <c r="C718" t="s">
        <v>33</v>
      </c>
      <c r="D718" s="2">
        <v>38687</v>
      </c>
      <c r="E718" s="2">
        <v>73050</v>
      </c>
    </row>
    <row r="719" spans="1:5">
      <c r="A719" t="s">
        <v>2145</v>
      </c>
      <c r="B719" t="s">
        <v>262</v>
      </c>
      <c r="C719" t="s">
        <v>33</v>
      </c>
      <c r="D719" s="2">
        <v>38687</v>
      </c>
      <c r="E719" s="2">
        <v>73050</v>
      </c>
    </row>
    <row r="720" spans="1:5">
      <c r="A720" t="s">
        <v>2146</v>
      </c>
      <c r="B720" t="s">
        <v>262</v>
      </c>
      <c r="C720" t="s">
        <v>33</v>
      </c>
      <c r="D720" s="2">
        <v>38687</v>
      </c>
      <c r="E720" s="2">
        <v>73050</v>
      </c>
    </row>
    <row r="721" spans="1:5">
      <c r="A721" t="s">
        <v>2147</v>
      </c>
      <c r="B721" t="s">
        <v>262</v>
      </c>
      <c r="C721" t="s">
        <v>33</v>
      </c>
      <c r="D721" s="2">
        <v>38687</v>
      </c>
      <c r="E721" s="2">
        <v>73050</v>
      </c>
    </row>
    <row r="722" spans="1:5">
      <c r="A722" t="s">
        <v>529</v>
      </c>
      <c r="B722" t="s">
        <v>262</v>
      </c>
      <c r="C722" t="s">
        <v>33</v>
      </c>
      <c r="D722" s="2">
        <v>38687</v>
      </c>
      <c r="E722" s="2">
        <v>73050</v>
      </c>
    </row>
    <row r="723" spans="1:5">
      <c r="A723" t="s">
        <v>530</v>
      </c>
      <c r="B723" t="s">
        <v>262</v>
      </c>
      <c r="C723" t="s">
        <v>33</v>
      </c>
      <c r="D723" s="2">
        <v>38687</v>
      </c>
      <c r="E723" s="2">
        <v>73050</v>
      </c>
    </row>
    <row r="724" spans="1:5">
      <c r="A724" t="s">
        <v>371</v>
      </c>
      <c r="B724" t="s">
        <v>262</v>
      </c>
      <c r="C724" t="s">
        <v>33</v>
      </c>
      <c r="D724" s="2">
        <v>38687</v>
      </c>
      <c r="E724" s="2">
        <v>73050</v>
      </c>
    </row>
    <row r="725" spans="1:5">
      <c r="A725" t="s">
        <v>372</v>
      </c>
      <c r="B725" t="s">
        <v>262</v>
      </c>
      <c r="C725" t="s">
        <v>33</v>
      </c>
      <c r="D725" s="2">
        <v>38687</v>
      </c>
      <c r="E725" s="2">
        <v>73050</v>
      </c>
    </row>
    <row r="726" spans="1:5">
      <c r="A726" t="s">
        <v>716</v>
      </c>
      <c r="B726" t="s">
        <v>262</v>
      </c>
      <c r="C726" t="s">
        <v>33</v>
      </c>
      <c r="D726" s="2">
        <v>38687</v>
      </c>
      <c r="E726" s="2">
        <v>73050</v>
      </c>
    </row>
    <row r="727" spans="1:5">
      <c r="A727" t="s">
        <v>1215</v>
      </c>
      <c r="B727" t="s">
        <v>262</v>
      </c>
      <c r="C727" t="s">
        <v>33</v>
      </c>
      <c r="D727" s="2">
        <v>38687</v>
      </c>
      <c r="E727" s="2">
        <v>73050</v>
      </c>
    </row>
    <row r="728" spans="1:5">
      <c r="A728" t="s">
        <v>1437</v>
      </c>
      <c r="B728" t="s">
        <v>262</v>
      </c>
      <c r="C728" t="s">
        <v>33</v>
      </c>
      <c r="D728" s="2">
        <v>38687</v>
      </c>
      <c r="E728" s="2">
        <v>73050</v>
      </c>
    </row>
    <row r="729" spans="1:5">
      <c r="A729" t="s">
        <v>1438</v>
      </c>
      <c r="B729" t="s">
        <v>262</v>
      </c>
      <c r="C729" t="s">
        <v>33</v>
      </c>
      <c r="D729" s="2">
        <v>38687</v>
      </c>
      <c r="E729" s="2">
        <v>73050</v>
      </c>
    </row>
    <row r="730" spans="1:5">
      <c r="A730" t="s">
        <v>1439</v>
      </c>
      <c r="B730" t="s">
        <v>262</v>
      </c>
      <c r="C730" t="s">
        <v>33</v>
      </c>
      <c r="D730" s="2">
        <v>38687</v>
      </c>
      <c r="E730" s="2">
        <v>73050</v>
      </c>
    </row>
    <row r="731" spans="1:5">
      <c r="A731" t="s">
        <v>1440</v>
      </c>
      <c r="B731" t="s">
        <v>262</v>
      </c>
      <c r="C731" t="s">
        <v>33</v>
      </c>
      <c r="D731" s="2">
        <v>38687</v>
      </c>
      <c r="E731" s="2">
        <v>73050</v>
      </c>
    </row>
    <row r="732" spans="1:5">
      <c r="A732" t="s">
        <v>964</v>
      </c>
      <c r="B732" t="s">
        <v>262</v>
      </c>
      <c r="C732" t="s">
        <v>33</v>
      </c>
      <c r="D732" s="2">
        <v>38687</v>
      </c>
      <c r="E732" s="2">
        <v>73050</v>
      </c>
    </row>
    <row r="733" spans="1:5">
      <c r="A733" t="s">
        <v>965</v>
      </c>
      <c r="B733" t="s">
        <v>262</v>
      </c>
      <c r="C733" t="s">
        <v>33</v>
      </c>
      <c r="D733" s="2">
        <v>38687</v>
      </c>
      <c r="E733" s="2">
        <v>73050</v>
      </c>
    </row>
    <row r="734" spans="1:5">
      <c r="A734" t="s">
        <v>966</v>
      </c>
      <c r="B734" t="s">
        <v>262</v>
      </c>
      <c r="C734" t="s">
        <v>33</v>
      </c>
      <c r="D734" s="2">
        <v>38687</v>
      </c>
      <c r="E734" s="2">
        <v>73050</v>
      </c>
    </row>
    <row r="735" spans="1:5">
      <c r="A735" t="s">
        <v>1216</v>
      </c>
      <c r="B735" t="s">
        <v>262</v>
      </c>
      <c r="C735" t="s">
        <v>33</v>
      </c>
      <c r="D735" s="2">
        <v>38687</v>
      </c>
      <c r="E735" s="2">
        <v>73050</v>
      </c>
    </row>
    <row r="736" spans="1:5">
      <c r="A736" t="s">
        <v>2148</v>
      </c>
      <c r="B736" t="s">
        <v>262</v>
      </c>
      <c r="C736" t="s">
        <v>33</v>
      </c>
      <c r="D736" s="2">
        <v>38687</v>
      </c>
      <c r="E736" s="2">
        <v>73050</v>
      </c>
    </row>
    <row r="737" spans="1:5">
      <c r="A737" t="s">
        <v>2149</v>
      </c>
      <c r="B737" t="s">
        <v>262</v>
      </c>
      <c r="C737" t="s">
        <v>33</v>
      </c>
      <c r="D737" s="2">
        <v>38687</v>
      </c>
      <c r="E737" s="2">
        <v>73050</v>
      </c>
    </row>
    <row r="738" spans="1:5">
      <c r="A738" t="s">
        <v>2150</v>
      </c>
      <c r="B738" t="s">
        <v>262</v>
      </c>
      <c r="C738" t="s">
        <v>33</v>
      </c>
      <c r="D738" s="2">
        <v>38687</v>
      </c>
      <c r="E738" s="2">
        <v>73050</v>
      </c>
    </row>
    <row r="739" spans="1:5">
      <c r="A739" t="s">
        <v>2151</v>
      </c>
      <c r="B739" t="s">
        <v>262</v>
      </c>
      <c r="C739" t="s">
        <v>33</v>
      </c>
      <c r="D739" s="2">
        <v>38687</v>
      </c>
      <c r="E739" s="2">
        <v>73050</v>
      </c>
    </row>
    <row r="740" spans="1:5">
      <c r="A740" t="s">
        <v>1217</v>
      </c>
      <c r="B740" t="s">
        <v>262</v>
      </c>
      <c r="C740" t="s">
        <v>33</v>
      </c>
      <c r="D740" s="2">
        <v>38687</v>
      </c>
      <c r="E740" s="2">
        <v>73050</v>
      </c>
    </row>
    <row r="741" spans="1:5">
      <c r="A741" t="s">
        <v>1218</v>
      </c>
      <c r="B741" t="s">
        <v>262</v>
      </c>
      <c r="C741" t="s">
        <v>33</v>
      </c>
      <c r="D741" s="2">
        <v>38687</v>
      </c>
      <c r="E741" s="2">
        <v>73050</v>
      </c>
    </row>
    <row r="742" spans="1:5">
      <c r="A742" t="s">
        <v>1219</v>
      </c>
      <c r="B742" t="s">
        <v>262</v>
      </c>
      <c r="C742" t="s">
        <v>33</v>
      </c>
      <c r="D742" s="2">
        <v>38687</v>
      </c>
      <c r="E742" s="2">
        <v>73050</v>
      </c>
    </row>
    <row r="743" spans="1:5">
      <c r="A743" t="s">
        <v>1220</v>
      </c>
      <c r="B743" t="s">
        <v>262</v>
      </c>
      <c r="C743" t="s">
        <v>33</v>
      </c>
      <c r="D743" s="2">
        <v>38687</v>
      </c>
      <c r="E743" s="2">
        <v>73050</v>
      </c>
    </row>
    <row r="744" spans="1:5">
      <c r="A744" t="s">
        <v>815</v>
      </c>
      <c r="B744" t="s">
        <v>262</v>
      </c>
      <c r="C744" t="s">
        <v>33</v>
      </c>
      <c r="D744" s="2">
        <v>38687</v>
      </c>
      <c r="E744" s="2">
        <v>73050</v>
      </c>
    </row>
    <row r="745" spans="1:5">
      <c r="A745" t="s">
        <v>816</v>
      </c>
      <c r="B745" t="s">
        <v>262</v>
      </c>
      <c r="C745" t="s">
        <v>33</v>
      </c>
      <c r="D745" s="2">
        <v>38687</v>
      </c>
      <c r="E745" s="2">
        <v>73050</v>
      </c>
    </row>
    <row r="746" spans="1:5">
      <c r="A746" t="s">
        <v>817</v>
      </c>
      <c r="B746" t="s">
        <v>262</v>
      </c>
      <c r="C746" t="s">
        <v>33</v>
      </c>
      <c r="D746" s="2">
        <v>38687</v>
      </c>
      <c r="E746" s="2">
        <v>73050</v>
      </c>
    </row>
    <row r="747" spans="1:5">
      <c r="A747" t="s">
        <v>818</v>
      </c>
      <c r="B747" t="s">
        <v>262</v>
      </c>
      <c r="C747" t="s">
        <v>33</v>
      </c>
      <c r="D747" s="2">
        <v>38687</v>
      </c>
      <c r="E747" s="2">
        <v>73050</v>
      </c>
    </row>
    <row r="748" spans="1:5">
      <c r="A748" t="s">
        <v>819</v>
      </c>
      <c r="B748" t="s">
        <v>262</v>
      </c>
      <c r="C748" t="s">
        <v>33</v>
      </c>
      <c r="D748" s="2">
        <v>38687</v>
      </c>
      <c r="E748" s="2">
        <v>73050</v>
      </c>
    </row>
    <row r="749" spans="1:5">
      <c r="A749" t="s">
        <v>1441</v>
      </c>
      <c r="B749" t="s">
        <v>262</v>
      </c>
      <c r="C749" t="s">
        <v>33</v>
      </c>
      <c r="D749" s="2">
        <v>38687</v>
      </c>
      <c r="E749" s="2">
        <v>73050</v>
      </c>
    </row>
    <row r="750" spans="1:5">
      <c r="A750" t="s">
        <v>1442</v>
      </c>
      <c r="B750" t="s">
        <v>262</v>
      </c>
      <c r="C750" t="s">
        <v>33</v>
      </c>
      <c r="D750" s="2">
        <v>38687</v>
      </c>
      <c r="E750" s="2">
        <v>73050</v>
      </c>
    </row>
    <row r="751" spans="1:5">
      <c r="A751" t="s">
        <v>1443</v>
      </c>
      <c r="B751" t="s">
        <v>262</v>
      </c>
      <c r="C751" t="s">
        <v>33</v>
      </c>
      <c r="D751" s="2">
        <v>38687</v>
      </c>
      <c r="E751" s="2">
        <v>73050</v>
      </c>
    </row>
    <row r="752" spans="1:5">
      <c r="A752" t="s">
        <v>1444</v>
      </c>
      <c r="B752" t="s">
        <v>262</v>
      </c>
      <c r="C752" t="s">
        <v>33</v>
      </c>
      <c r="D752" s="2">
        <v>38687</v>
      </c>
      <c r="E752" s="2">
        <v>73050</v>
      </c>
    </row>
    <row r="753" spans="1:5">
      <c r="A753" t="s">
        <v>1445</v>
      </c>
      <c r="B753" t="s">
        <v>262</v>
      </c>
      <c r="C753" t="s">
        <v>33</v>
      </c>
      <c r="D753" s="2">
        <v>38687</v>
      </c>
      <c r="E753" s="2">
        <v>73050</v>
      </c>
    </row>
    <row r="754" spans="1:5">
      <c r="A754" t="s">
        <v>1446</v>
      </c>
      <c r="B754" t="s">
        <v>262</v>
      </c>
      <c r="C754" t="s">
        <v>33</v>
      </c>
      <c r="D754" s="2">
        <v>38687</v>
      </c>
      <c r="E754" s="2">
        <v>73050</v>
      </c>
    </row>
    <row r="755" spans="1:5">
      <c r="A755" t="s">
        <v>967</v>
      </c>
      <c r="B755" t="s">
        <v>262</v>
      </c>
      <c r="C755" t="s">
        <v>33</v>
      </c>
      <c r="D755" s="2">
        <v>38687</v>
      </c>
      <c r="E755" s="2">
        <v>73050</v>
      </c>
    </row>
    <row r="756" spans="1:5">
      <c r="A756" t="s">
        <v>968</v>
      </c>
      <c r="B756" t="s">
        <v>262</v>
      </c>
      <c r="C756" t="s">
        <v>33</v>
      </c>
      <c r="D756" s="2">
        <v>38687</v>
      </c>
      <c r="E756" s="2">
        <v>73050</v>
      </c>
    </row>
    <row r="757" spans="1:5">
      <c r="A757" t="s">
        <v>969</v>
      </c>
      <c r="B757" t="s">
        <v>262</v>
      </c>
      <c r="C757" t="s">
        <v>33</v>
      </c>
      <c r="D757" s="2">
        <v>38687</v>
      </c>
      <c r="E757" s="2">
        <v>73050</v>
      </c>
    </row>
    <row r="758" spans="1:5">
      <c r="A758" t="s">
        <v>820</v>
      </c>
      <c r="B758" t="s">
        <v>262</v>
      </c>
      <c r="C758" t="s">
        <v>33</v>
      </c>
      <c r="D758" s="2">
        <v>38687</v>
      </c>
      <c r="E758" s="2">
        <v>73050</v>
      </c>
    </row>
    <row r="759" spans="1:5">
      <c r="A759" t="s">
        <v>2152</v>
      </c>
      <c r="B759" t="s">
        <v>262</v>
      </c>
      <c r="C759" t="s">
        <v>33</v>
      </c>
      <c r="D759" s="2">
        <v>38687</v>
      </c>
      <c r="E759" s="2">
        <v>73050</v>
      </c>
    </row>
    <row r="760" spans="1:5">
      <c r="A760" t="s">
        <v>2153</v>
      </c>
      <c r="B760" t="s">
        <v>262</v>
      </c>
      <c r="C760" t="s">
        <v>33</v>
      </c>
      <c r="D760" s="2">
        <v>38687</v>
      </c>
      <c r="E760" s="2">
        <v>73050</v>
      </c>
    </row>
    <row r="761" spans="1:5">
      <c r="A761" t="s">
        <v>2154</v>
      </c>
      <c r="B761" t="s">
        <v>262</v>
      </c>
      <c r="C761" t="s">
        <v>33</v>
      </c>
      <c r="D761" s="2">
        <v>38687</v>
      </c>
      <c r="E761" s="2">
        <v>73050</v>
      </c>
    </row>
    <row r="762" spans="1:5">
      <c r="A762" t="s">
        <v>2155</v>
      </c>
      <c r="B762" t="s">
        <v>262</v>
      </c>
      <c r="C762" t="s">
        <v>33</v>
      </c>
      <c r="D762" s="2">
        <v>38687</v>
      </c>
      <c r="E762" s="2">
        <v>73050</v>
      </c>
    </row>
    <row r="763" spans="1:5">
      <c r="A763" t="s">
        <v>2156</v>
      </c>
      <c r="B763" t="s">
        <v>262</v>
      </c>
      <c r="C763" t="s">
        <v>33</v>
      </c>
      <c r="D763" s="2">
        <v>38687</v>
      </c>
      <c r="E763" s="2">
        <v>73050</v>
      </c>
    </row>
    <row r="764" spans="1:5">
      <c r="A764" t="s">
        <v>2157</v>
      </c>
      <c r="B764" t="s">
        <v>262</v>
      </c>
      <c r="C764" t="s">
        <v>33</v>
      </c>
      <c r="D764" s="2">
        <v>38687</v>
      </c>
      <c r="E764" s="2">
        <v>73050</v>
      </c>
    </row>
    <row r="765" spans="1:5">
      <c r="A765" t="s">
        <v>2158</v>
      </c>
      <c r="B765" t="s">
        <v>262</v>
      </c>
      <c r="C765" t="s">
        <v>33</v>
      </c>
      <c r="D765" s="2">
        <v>38687</v>
      </c>
      <c r="E765" s="2">
        <v>73050</v>
      </c>
    </row>
    <row r="766" spans="1:5">
      <c r="A766" t="s">
        <v>2159</v>
      </c>
      <c r="B766" t="s">
        <v>262</v>
      </c>
      <c r="C766" t="s">
        <v>33</v>
      </c>
      <c r="D766" s="2">
        <v>38687</v>
      </c>
      <c r="E766" s="2">
        <v>73050</v>
      </c>
    </row>
    <row r="767" spans="1:5">
      <c r="A767" t="s">
        <v>531</v>
      </c>
      <c r="B767" t="s">
        <v>262</v>
      </c>
      <c r="C767" t="s">
        <v>33</v>
      </c>
      <c r="D767" s="2">
        <v>38687</v>
      </c>
      <c r="E767" s="2">
        <v>73050</v>
      </c>
    </row>
    <row r="768" spans="1:5">
      <c r="A768" t="s">
        <v>532</v>
      </c>
      <c r="B768" t="s">
        <v>262</v>
      </c>
      <c r="C768" t="s">
        <v>33</v>
      </c>
      <c r="D768" s="2">
        <v>38687</v>
      </c>
      <c r="E768" s="2">
        <v>73050</v>
      </c>
    </row>
    <row r="769" spans="1:5">
      <c r="A769" t="s">
        <v>373</v>
      </c>
      <c r="B769" t="s">
        <v>262</v>
      </c>
      <c r="C769" t="s">
        <v>33</v>
      </c>
      <c r="D769" s="2">
        <v>38687</v>
      </c>
      <c r="E769" s="2">
        <v>73050</v>
      </c>
    </row>
    <row r="770" spans="1:5">
      <c r="A770" t="s">
        <v>374</v>
      </c>
      <c r="B770" t="s">
        <v>262</v>
      </c>
      <c r="C770" t="s">
        <v>33</v>
      </c>
      <c r="D770" s="2">
        <v>38687</v>
      </c>
      <c r="E770" s="2">
        <v>73050</v>
      </c>
    </row>
    <row r="771" spans="1:5">
      <c r="A771" t="s">
        <v>375</v>
      </c>
      <c r="B771" t="s">
        <v>262</v>
      </c>
      <c r="C771" t="s">
        <v>33</v>
      </c>
      <c r="D771" s="2">
        <v>38687</v>
      </c>
      <c r="E771" s="2">
        <v>73050</v>
      </c>
    </row>
    <row r="772" spans="1:5">
      <c r="A772" t="s">
        <v>1447</v>
      </c>
      <c r="B772" t="s">
        <v>262</v>
      </c>
      <c r="C772" t="s">
        <v>33</v>
      </c>
      <c r="D772" s="2">
        <v>38687</v>
      </c>
      <c r="E772" s="2">
        <v>73050</v>
      </c>
    </row>
    <row r="773" spans="1:5">
      <c r="A773" t="s">
        <v>1448</v>
      </c>
      <c r="B773" t="s">
        <v>262</v>
      </c>
      <c r="C773" t="s">
        <v>33</v>
      </c>
      <c r="D773" s="2">
        <v>38687</v>
      </c>
      <c r="E773" s="2">
        <v>73050</v>
      </c>
    </row>
    <row r="774" spans="1:5">
      <c r="A774" t="s">
        <v>1449</v>
      </c>
      <c r="B774" t="s">
        <v>262</v>
      </c>
      <c r="C774" t="s">
        <v>33</v>
      </c>
      <c r="D774" s="2">
        <v>38687</v>
      </c>
      <c r="E774" s="2">
        <v>73050</v>
      </c>
    </row>
    <row r="775" spans="1:5">
      <c r="A775" t="s">
        <v>1450</v>
      </c>
      <c r="B775" t="s">
        <v>262</v>
      </c>
      <c r="C775" t="s">
        <v>33</v>
      </c>
      <c r="D775" s="2">
        <v>38687</v>
      </c>
      <c r="E775" s="2">
        <v>73050</v>
      </c>
    </row>
    <row r="776" spans="1:5">
      <c r="A776" t="s">
        <v>1451</v>
      </c>
      <c r="B776" t="s">
        <v>262</v>
      </c>
      <c r="C776" t="s">
        <v>33</v>
      </c>
      <c r="D776" s="2">
        <v>38687</v>
      </c>
      <c r="E776" s="2">
        <v>73050</v>
      </c>
    </row>
    <row r="777" spans="1:5">
      <c r="A777" t="s">
        <v>1452</v>
      </c>
      <c r="B777" t="s">
        <v>262</v>
      </c>
      <c r="C777" t="s">
        <v>33</v>
      </c>
      <c r="D777" s="2">
        <v>38687</v>
      </c>
      <c r="E777" s="2">
        <v>73050</v>
      </c>
    </row>
    <row r="778" spans="1:5">
      <c r="A778" t="s">
        <v>970</v>
      </c>
      <c r="B778" t="s">
        <v>262</v>
      </c>
      <c r="C778" t="s">
        <v>33</v>
      </c>
      <c r="D778" s="2">
        <v>38687</v>
      </c>
      <c r="E778" s="2">
        <v>73050</v>
      </c>
    </row>
    <row r="779" spans="1:5">
      <c r="A779" t="s">
        <v>971</v>
      </c>
      <c r="B779" t="s">
        <v>262</v>
      </c>
      <c r="C779" t="s">
        <v>33</v>
      </c>
      <c r="D779" s="2">
        <v>38687</v>
      </c>
      <c r="E779" s="2">
        <v>73050</v>
      </c>
    </row>
    <row r="780" spans="1:5">
      <c r="A780" t="s">
        <v>972</v>
      </c>
      <c r="B780" t="s">
        <v>262</v>
      </c>
      <c r="C780" t="s">
        <v>33</v>
      </c>
      <c r="D780" s="2">
        <v>38687</v>
      </c>
      <c r="E780" s="2">
        <v>73050</v>
      </c>
    </row>
    <row r="781" spans="1:5">
      <c r="A781" t="s">
        <v>2160</v>
      </c>
      <c r="B781" t="s">
        <v>262</v>
      </c>
      <c r="C781" t="s">
        <v>33</v>
      </c>
      <c r="D781" s="2">
        <v>38687</v>
      </c>
      <c r="E781" s="2">
        <v>73050</v>
      </c>
    </row>
    <row r="782" spans="1:5">
      <c r="A782" t="s">
        <v>2161</v>
      </c>
      <c r="B782" t="s">
        <v>262</v>
      </c>
      <c r="C782" t="s">
        <v>33</v>
      </c>
      <c r="D782" s="2">
        <v>38687</v>
      </c>
      <c r="E782" s="2">
        <v>73050</v>
      </c>
    </row>
    <row r="783" spans="1:5">
      <c r="A783" t="s">
        <v>2162</v>
      </c>
      <c r="B783" t="s">
        <v>262</v>
      </c>
      <c r="C783" t="s">
        <v>33</v>
      </c>
      <c r="D783" s="2">
        <v>38687</v>
      </c>
      <c r="E783" s="2">
        <v>73050</v>
      </c>
    </row>
    <row r="784" spans="1:5">
      <c r="A784" t="s">
        <v>2163</v>
      </c>
      <c r="B784" t="s">
        <v>262</v>
      </c>
      <c r="C784" t="s">
        <v>33</v>
      </c>
      <c r="D784" s="2">
        <v>38687</v>
      </c>
      <c r="E784" s="2">
        <v>73050</v>
      </c>
    </row>
    <row r="785" spans="1:5">
      <c r="A785" t="s">
        <v>2164</v>
      </c>
      <c r="B785" t="s">
        <v>262</v>
      </c>
      <c r="C785" t="s">
        <v>33</v>
      </c>
      <c r="D785" s="2">
        <v>38687</v>
      </c>
      <c r="E785" s="2">
        <v>73050</v>
      </c>
    </row>
    <row r="786" spans="1:5">
      <c r="A786" t="s">
        <v>2165</v>
      </c>
      <c r="B786" t="s">
        <v>262</v>
      </c>
      <c r="C786" t="s">
        <v>33</v>
      </c>
      <c r="D786" s="2">
        <v>38687</v>
      </c>
      <c r="E786" s="2">
        <v>73050</v>
      </c>
    </row>
    <row r="787" spans="1:5">
      <c r="A787" t="s">
        <v>2166</v>
      </c>
      <c r="B787" t="s">
        <v>262</v>
      </c>
      <c r="C787" t="s">
        <v>33</v>
      </c>
      <c r="D787" s="2">
        <v>38687</v>
      </c>
      <c r="E787" s="2">
        <v>73050</v>
      </c>
    </row>
    <row r="788" spans="1:5">
      <c r="A788" t="s">
        <v>821</v>
      </c>
      <c r="B788" t="s">
        <v>262</v>
      </c>
      <c r="C788" t="s">
        <v>33</v>
      </c>
      <c r="D788" s="2">
        <v>38687</v>
      </c>
      <c r="E788" s="2">
        <v>73050</v>
      </c>
    </row>
    <row r="789" spans="1:5">
      <c r="A789" t="s">
        <v>822</v>
      </c>
      <c r="B789" t="s">
        <v>262</v>
      </c>
      <c r="C789" t="s">
        <v>33</v>
      </c>
      <c r="D789" s="2">
        <v>38687</v>
      </c>
      <c r="E789" s="2">
        <v>73050</v>
      </c>
    </row>
    <row r="790" spans="1:5">
      <c r="A790" t="s">
        <v>823</v>
      </c>
      <c r="B790" t="s">
        <v>262</v>
      </c>
      <c r="C790" t="s">
        <v>33</v>
      </c>
      <c r="D790" s="2">
        <v>38687</v>
      </c>
      <c r="E790" s="2">
        <v>73050</v>
      </c>
    </row>
    <row r="791" spans="1:5">
      <c r="A791" t="s">
        <v>824</v>
      </c>
      <c r="B791" t="s">
        <v>262</v>
      </c>
      <c r="C791" t="s">
        <v>33</v>
      </c>
      <c r="D791" s="2">
        <v>38687</v>
      </c>
      <c r="E791" s="2">
        <v>73050</v>
      </c>
    </row>
    <row r="792" spans="1:5">
      <c r="A792" t="s">
        <v>2726</v>
      </c>
      <c r="B792" t="s">
        <v>262</v>
      </c>
      <c r="C792" t="s">
        <v>33</v>
      </c>
      <c r="D792" s="2">
        <v>38687</v>
      </c>
      <c r="E792" s="2">
        <v>73050</v>
      </c>
    </row>
    <row r="793" spans="1:5">
      <c r="A793" t="s">
        <v>825</v>
      </c>
      <c r="B793" t="s">
        <v>262</v>
      </c>
      <c r="C793" t="s">
        <v>33</v>
      </c>
      <c r="D793" s="2">
        <v>38687</v>
      </c>
      <c r="E793" s="2">
        <v>73050</v>
      </c>
    </row>
    <row r="794" spans="1:5">
      <c r="A794" t="s">
        <v>1221</v>
      </c>
      <c r="B794" t="s">
        <v>262</v>
      </c>
      <c r="C794" t="s">
        <v>33</v>
      </c>
      <c r="D794" s="2">
        <v>38687</v>
      </c>
      <c r="E794" s="2">
        <v>73050</v>
      </c>
    </row>
    <row r="795" spans="1:5">
      <c r="A795" t="s">
        <v>1453</v>
      </c>
      <c r="B795" t="s">
        <v>262</v>
      </c>
      <c r="C795" t="s">
        <v>33</v>
      </c>
      <c r="D795" s="2">
        <v>38687</v>
      </c>
      <c r="E795" s="2">
        <v>73050</v>
      </c>
    </row>
    <row r="796" spans="1:5">
      <c r="A796" t="s">
        <v>1454</v>
      </c>
      <c r="B796" t="s">
        <v>262</v>
      </c>
      <c r="C796" t="s">
        <v>33</v>
      </c>
      <c r="D796" s="2">
        <v>38687</v>
      </c>
      <c r="E796" s="2">
        <v>73050</v>
      </c>
    </row>
    <row r="797" spans="1:5">
      <c r="A797" t="s">
        <v>1455</v>
      </c>
      <c r="B797" t="s">
        <v>262</v>
      </c>
      <c r="C797" t="s">
        <v>33</v>
      </c>
      <c r="D797" s="2">
        <v>38687</v>
      </c>
      <c r="E797" s="2">
        <v>73050</v>
      </c>
    </row>
    <row r="798" spans="1:5">
      <c r="A798" t="s">
        <v>1456</v>
      </c>
      <c r="B798" t="s">
        <v>262</v>
      </c>
      <c r="C798" t="s">
        <v>33</v>
      </c>
      <c r="D798" s="2">
        <v>38687</v>
      </c>
      <c r="E798" s="2">
        <v>73050</v>
      </c>
    </row>
    <row r="799" spans="1:5">
      <c r="A799" t="s">
        <v>1457</v>
      </c>
      <c r="B799" t="s">
        <v>262</v>
      </c>
      <c r="C799" t="s">
        <v>33</v>
      </c>
      <c r="D799" s="2">
        <v>38687</v>
      </c>
      <c r="E799" s="2">
        <v>73050</v>
      </c>
    </row>
    <row r="800" spans="1:5">
      <c r="A800" t="s">
        <v>1458</v>
      </c>
      <c r="B800" t="s">
        <v>262</v>
      </c>
      <c r="C800" t="s">
        <v>33</v>
      </c>
      <c r="D800" s="2">
        <v>38687</v>
      </c>
      <c r="E800" s="2">
        <v>73050</v>
      </c>
    </row>
    <row r="801" spans="1:5">
      <c r="A801" t="s">
        <v>973</v>
      </c>
      <c r="B801" t="s">
        <v>262</v>
      </c>
      <c r="C801" t="s">
        <v>33</v>
      </c>
      <c r="D801" s="2">
        <v>38687</v>
      </c>
      <c r="E801" s="2">
        <v>73050</v>
      </c>
    </row>
    <row r="802" spans="1:5">
      <c r="A802" t="s">
        <v>974</v>
      </c>
      <c r="B802" t="s">
        <v>262</v>
      </c>
      <c r="C802" t="s">
        <v>33</v>
      </c>
      <c r="D802" s="2">
        <v>38687</v>
      </c>
      <c r="E802" s="2">
        <v>73050</v>
      </c>
    </row>
    <row r="803" spans="1:5">
      <c r="A803" t="s">
        <v>2727</v>
      </c>
      <c r="B803" t="s">
        <v>262</v>
      </c>
      <c r="C803" t="s">
        <v>33</v>
      </c>
      <c r="D803" s="2">
        <v>38687</v>
      </c>
      <c r="E803" s="2">
        <v>73050</v>
      </c>
    </row>
    <row r="804" spans="1:5">
      <c r="A804" t="s">
        <v>975</v>
      </c>
      <c r="B804" t="s">
        <v>262</v>
      </c>
      <c r="C804" t="s">
        <v>33</v>
      </c>
      <c r="D804" s="2">
        <v>38687</v>
      </c>
      <c r="E804" s="2">
        <v>73050</v>
      </c>
    </row>
    <row r="805" spans="1:5">
      <c r="A805" t="s">
        <v>1222</v>
      </c>
      <c r="B805" t="s">
        <v>262</v>
      </c>
      <c r="C805" t="s">
        <v>33</v>
      </c>
      <c r="D805" s="2">
        <v>38687</v>
      </c>
      <c r="E805" s="2">
        <v>73050</v>
      </c>
    </row>
    <row r="806" spans="1:5">
      <c r="A806" t="s">
        <v>826</v>
      </c>
      <c r="B806" t="s">
        <v>262</v>
      </c>
      <c r="C806" t="s">
        <v>33</v>
      </c>
      <c r="D806" s="2">
        <v>38687</v>
      </c>
      <c r="E806" s="2">
        <v>73050</v>
      </c>
    </row>
    <row r="807" spans="1:5">
      <c r="A807" t="s">
        <v>2167</v>
      </c>
      <c r="B807" t="s">
        <v>262</v>
      </c>
      <c r="C807" t="s">
        <v>33</v>
      </c>
      <c r="D807" s="2">
        <v>38687</v>
      </c>
      <c r="E807" s="2">
        <v>73050</v>
      </c>
    </row>
    <row r="808" spans="1:5">
      <c r="A808" t="s">
        <v>2168</v>
      </c>
      <c r="B808" t="s">
        <v>262</v>
      </c>
      <c r="C808" t="s">
        <v>33</v>
      </c>
      <c r="D808" s="2">
        <v>38687</v>
      </c>
      <c r="E808" s="2">
        <v>73050</v>
      </c>
    </row>
    <row r="809" spans="1:5">
      <c r="A809" t="s">
        <v>2728</v>
      </c>
      <c r="B809" t="s">
        <v>262</v>
      </c>
      <c r="C809" t="s">
        <v>33</v>
      </c>
      <c r="D809" s="2">
        <v>38687</v>
      </c>
      <c r="E809" s="2">
        <v>73050</v>
      </c>
    </row>
    <row r="810" spans="1:5">
      <c r="A810" t="s">
        <v>2169</v>
      </c>
      <c r="B810" t="s">
        <v>262</v>
      </c>
      <c r="C810" t="s">
        <v>33</v>
      </c>
      <c r="D810" s="2">
        <v>38687</v>
      </c>
      <c r="E810" s="2">
        <v>73050</v>
      </c>
    </row>
    <row r="811" spans="1:5">
      <c r="A811" t="s">
        <v>2170</v>
      </c>
      <c r="B811" t="s">
        <v>262</v>
      </c>
      <c r="C811" t="s">
        <v>33</v>
      </c>
      <c r="D811" s="2">
        <v>38687</v>
      </c>
      <c r="E811" s="2">
        <v>73050</v>
      </c>
    </row>
    <row r="812" spans="1:5">
      <c r="A812" t="s">
        <v>2171</v>
      </c>
      <c r="B812" t="s">
        <v>262</v>
      </c>
      <c r="C812" t="s">
        <v>33</v>
      </c>
      <c r="D812" s="2">
        <v>38687</v>
      </c>
      <c r="E812" s="2">
        <v>73050</v>
      </c>
    </row>
    <row r="813" spans="1:5">
      <c r="A813" t="s">
        <v>2172</v>
      </c>
      <c r="B813" t="s">
        <v>262</v>
      </c>
      <c r="C813" t="s">
        <v>33</v>
      </c>
      <c r="D813" s="2">
        <v>38687</v>
      </c>
      <c r="E813" s="2">
        <v>73050</v>
      </c>
    </row>
    <row r="814" spans="1:5">
      <c r="A814" t="s">
        <v>2173</v>
      </c>
      <c r="B814" t="s">
        <v>262</v>
      </c>
      <c r="C814" t="s">
        <v>33</v>
      </c>
      <c r="D814" s="2">
        <v>38687</v>
      </c>
      <c r="E814" s="2">
        <v>73050</v>
      </c>
    </row>
    <row r="815" spans="1:5">
      <c r="A815" t="s">
        <v>2174</v>
      </c>
      <c r="B815" t="s">
        <v>262</v>
      </c>
      <c r="C815" t="s">
        <v>33</v>
      </c>
      <c r="D815" s="2">
        <v>38687</v>
      </c>
      <c r="E815" s="2">
        <v>73050</v>
      </c>
    </row>
    <row r="816" spans="1:5">
      <c r="A816" t="s">
        <v>376</v>
      </c>
      <c r="B816" t="s">
        <v>262</v>
      </c>
      <c r="C816" t="s">
        <v>33</v>
      </c>
      <c r="D816" s="2">
        <v>38687</v>
      </c>
      <c r="E816" s="2">
        <v>73050</v>
      </c>
    </row>
    <row r="817" spans="1:5">
      <c r="A817" t="s">
        <v>533</v>
      </c>
      <c r="B817" t="s">
        <v>262</v>
      </c>
      <c r="C817" t="s">
        <v>33</v>
      </c>
      <c r="D817" s="2">
        <v>38687</v>
      </c>
      <c r="E817" s="2">
        <v>73050</v>
      </c>
    </row>
    <row r="818" spans="1:5">
      <c r="A818" t="s">
        <v>377</v>
      </c>
      <c r="B818" t="s">
        <v>262</v>
      </c>
      <c r="C818" t="s">
        <v>33</v>
      </c>
      <c r="D818" s="2">
        <v>38687</v>
      </c>
      <c r="E818" s="2">
        <v>73050</v>
      </c>
    </row>
    <row r="819" spans="1:5">
      <c r="A819" t="s">
        <v>378</v>
      </c>
      <c r="B819" t="s">
        <v>262</v>
      </c>
      <c r="C819" t="s">
        <v>33</v>
      </c>
      <c r="D819" s="2">
        <v>38687</v>
      </c>
      <c r="E819" s="2">
        <v>73050</v>
      </c>
    </row>
    <row r="820" spans="1:5">
      <c r="A820" t="s">
        <v>379</v>
      </c>
      <c r="B820" t="s">
        <v>262</v>
      </c>
      <c r="C820" t="s">
        <v>33</v>
      </c>
      <c r="D820" s="2">
        <v>38687</v>
      </c>
      <c r="E820" s="2">
        <v>73050</v>
      </c>
    </row>
    <row r="821" spans="1:5">
      <c r="A821" t="s">
        <v>1223</v>
      </c>
      <c r="B821" t="s">
        <v>262</v>
      </c>
      <c r="C821" t="s">
        <v>33</v>
      </c>
      <c r="D821" s="2">
        <v>38687</v>
      </c>
      <c r="E821" s="2">
        <v>73050</v>
      </c>
    </row>
    <row r="822" spans="1:5">
      <c r="A822" t="s">
        <v>1459</v>
      </c>
      <c r="B822" t="s">
        <v>262</v>
      </c>
      <c r="C822" t="s">
        <v>33</v>
      </c>
      <c r="D822" s="2">
        <v>38687</v>
      </c>
      <c r="E822" s="2">
        <v>73050</v>
      </c>
    </row>
    <row r="823" spans="1:5">
      <c r="A823" t="s">
        <v>1460</v>
      </c>
      <c r="B823" t="s">
        <v>262</v>
      </c>
      <c r="C823" t="s">
        <v>33</v>
      </c>
      <c r="D823" s="2">
        <v>38687</v>
      </c>
      <c r="E823" s="2">
        <v>73050</v>
      </c>
    </row>
    <row r="824" spans="1:5">
      <c r="A824" t="s">
        <v>1461</v>
      </c>
      <c r="B824" t="s">
        <v>262</v>
      </c>
      <c r="C824" t="s">
        <v>33</v>
      </c>
      <c r="D824" s="2">
        <v>38687</v>
      </c>
      <c r="E824" s="2">
        <v>73050</v>
      </c>
    </row>
    <row r="825" spans="1:5">
      <c r="A825" t="s">
        <v>1462</v>
      </c>
      <c r="B825" t="s">
        <v>262</v>
      </c>
      <c r="C825" t="s">
        <v>33</v>
      </c>
      <c r="D825" s="2">
        <v>38687</v>
      </c>
      <c r="E825" s="2">
        <v>73050</v>
      </c>
    </row>
    <row r="826" spans="1:5">
      <c r="A826" t="s">
        <v>1463</v>
      </c>
      <c r="B826" t="s">
        <v>262</v>
      </c>
      <c r="C826" t="s">
        <v>33</v>
      </c>
      <c r="D826" s="2">
        <v>38687</v>
      </c>
      <c r="E826" s="2">
        <v>73050</v>
      </c>
    </row>
    <row r="827" spans="1:5">
      <c r="A827" t="s">
        <v>1464</v>
      </c>
      <c r="B827" t="s">
        <v>262</v>
      </c>
      <c r="C827" t="s">
        <v>33</v>
      </c>
      <c r="D827" s="2">
        <v>38687</v>
      </c>
      <c r="E827" s="2">
        <v>73050</v>
      </c>
    </row>
    <row r="828" spans="1:5">
      <c r="A828" t="s">
        <v>976</v>
      </c>
      <c r="B828" t="s">
        <v>262</v>
      </c>
      <c r="C828" t="s">
        <v>33</v>
      </c>
      <c r="D828" s="2">
        <v>38687</v>
      </c>
      <c r="E828" s="2">
        <v>73050</v>
      </c>
    </row>
    <row r="829" spans="1:5">
      <c r="A829" t="s">
        <v>977</v>
      </c>
      <c r="B829" t="s">
        <v>262</v>
      </c>
      <c r="C829" t="s">
        <v>33</v>
      </c>
      <c r="D829" s="2">
        <v>38687</v>
      </c>
      <c r="E829" s="2">
        <v>73050</v>
      </c>
    </row>
    <row r="830" spans="1:5">
      <c r="A830" t="s">
        <v>978</v>
      </c>
      <c r="B830" t="s">
        <v>262</v>
      </c>
      <c r="C830" t="s">
        <v>33</v>
      </c>
      <c r="D830" s="2">
        <v>38687</v>
      </c>
      <c r="E830" s="2">
        <v>73050</v>
      </c>
    </row>
    <row r="831" spans="1:5">
      <c r="A831" t="s">
        <v>1224</v>
      </c>
      <c r="B831" t="s">
        <v>262</v>
      </c>
      <c r="C831" t="s">
        <v>33</v>
      </c>
      <c r="D831" s="2">
        <v>38687</v>
      </c>
      <c r="E831" s="2">
        <v>73050</v>
      </c>
    </row>
    <row r="832" spans="1:5">
      <c r="A832" t="s">
        <v>717</v>
      </c>
      <c r="B832" t="s">
        <v>262</v>
      </c>
      <c r="C832" t="s">
        <v>33</v>
      </c>
      <c r="D832" s="2">
        <v>38687</v>
      </c>
      <c r="E832" s="2">
        <v>73050</v>
      </c>
    </row>
    <row r="833" spans="1:5">
      <c r="A833" t="s">
        <v>2175</v>
      </c>
      <c r="B833" t="s">
        <v>262</v>
      </c>
      <c r="C833" t="s">
        <v>33</v>
      </c>
      <c r="D833" s="2">
        <v>38687</v>
      </c>
      <c r="E833" s="2">
        <v>73050</v>
      </c>
    </row>
    <row r="834" spans="1:5">
      <c r="A834" t="s">
        <v>2176</v>
      </c>
      <c r="B834" t="s">
        <v>262</v>
      </c>
      <c r="C834" t="s">
        <v>33</v>
      </c>
      <c r="D834" s="2">
        <v>38687</v>
      </c>
      <c r="E834" s="2">
        <v>73050</v>
      </c>
    </row>
    <row r="835" spans="1:5">
      <c r="A835" t="s">
        <v>2177</v>
      </c>
      <c r="B835" t="s">
        <v>262</v>
      </c>
      <c r="C835" t="s">
        <v>33</v>
      </c>
      <c r="D835" s="2">
        <v>38687</v>
      </c>
      <c r="E835" s="2">
        <v>73050</v>
      </c>
    </row>
    <row r="836" spans="1:5">
      <c r="A836" t="s">
        <v>2178</v>
      </c>
      <c r="B836" t="s">
        <v>262</v>
      </c>
      <c r="C836" t="s">
        <v>33</v>
      </c>
      <c r="D836" s="2">
        <v>38687</v>
      </c>
      <c r="E836" s="2">
        <v>73050</v>
      </c>
    </row>
    <row r="837" spans="1:5">
      <c r="A837" t="s">
        <v>2179</v>
      </c>
      <c r="B837" t="s">
        <v>262</v>
      </c>
      <c r="C837" t="s">
        <v>33</v>
      </c>
      <c r="D837" s="2">
        <v>38687</v>
      </c>
      <c r="E837" s="2">
        <v>73050</v>
      </c>
    </row>
    <row r="838" spans="1:5">
      <c r="A838" t="s">
        <v>2180</v>
      </c>
      <c r="B838" t="s">
        <v>262</v>
      </c>
      <c r="C838" t="s">
        <v>33</v>
      </c>
      <c r="D838" s="2">
        <v>38687</v>
      </c>
      <c r="E838" s="2">
        <v>73050</v>
      </c>
    </row>
    <row r="839" spans="1:5">
      <c r="A839" t="s">
        <v>827</v>
      </c>
      <c r="B839" t="s">
        <v>262</v>
      </c>
      <c r="C839" t="s">
        <v>33</v>
      </c>
      <c r="D839" s="2">
        <v>38687</v>
      </c>
      <c r="E839" s="2">
        <v>73050</v>
      </c>
    </row>
    <row r="840" spans="1:5">
      <c r="A840" t="s">
        <v>828</v>
      </c>
      <c r="B840" t="s">
        <v>262</v>
      </c>
      <c r="C840" t="s">
        <v>33</v>
      </c>
      <c r="D840" s="2">
        <v>38687</v>
      </c>
      <c r="E840" s="2">
        <v>73050</v>
      </c>
    </row>
    <row r="841" spans="1:5">
      <c r="A841" t="s">
        <v>829</v>
      </c>
      <c r="B841" t="s">
        <v>262</v>
      </c>
      <c r="C841" t="s">
        <v>33</v>
      </c>
      <c r="D841" s="2">
        <v>38687</v>
      </c>
      <c r="E841" s="2">
        <v>73050</v>
      </c>
    </row>
    <row r="842" spans="1:5">
      <c r="A842" t="s">
        <v>830</v>
      </c>
      <c r="B842" t="s">
        <v>262</v>
      </c>
      <c r="C842" t="s">
        <v>33</v>
      </c>
      <c r="D842" s="2">
        <v>38687</v>
      </c>
      <c r="E842" s="2">
        <v>73050</v>
      </c>
    </row>
    <row r="843" spans="1:5">
      <c r="A843" t="s">
        <v>2729</v>
      </c>
      <c r="B843" t="s">
        <v>262</v>
      </c>
      <c r="C843" t="s">
        <v>33</v>
      </c>
      <c r="D843" s="2">
        <v>38687</v>
      </c>
      <c r="E843" s="2">
        <v>73050</v>
      </c>
    </row>
    <row r="844" spans="1:5">
      <c r="A844" t="s">
        <v>1225</v>
      </c>
      <c r="B844" t="s">
        <v>262</v>
      </c>
      <c r="C844" t="s">
        <v>33</v>
      </c>
      <c r="D844" s="2">
        <v>38687</v>
      </c>
      <c r="E844" s="2">
        <v>73050</v>
      </c>
    </row>
    <row r="845" spans="1:5">
      <c r="A845" t="s">
        <v>1465</v>
      </c>
      <c r="B845" t="s">
        <v>262</v>
      </c>
      <c r="C845" t="s">
        <v>33</v>
      </c>
      <c r="D845" s="2">
        <v>38687</v>
      </c>
      <c r="E845" s="2">
        <v>73050</v>
      </c>
    </row>
    <row r="846" spans="1:5">
      <c r="A846" t="s">
        <v>1466</v>
      </c>
      <c r="B846" t="s">
        <v>262</v>
      </c>
      <c r="C846" t="s">
        <v>33</v>
      </c>
      <c r="D846" s="2">
        <v>38687</v>
      </c>
      <c r="E846" s="2">
        <v>73050</v>
      </c>
    </row>
    <row r="847" spans="1:5">
      <c r="A847" t="s">
        <v>1467</v>
      </c>
      <c r="B847" t="s">
        <v>262</v>
      </c>
      <c r="C847" t="s">
        <v>33</v>
      </c>
      <c r="D847" s="2">
        <v>38687</v>
      </c>
      <c r="E847" s="2">
        <v>73050</v>
      </c>
    </row>
    <row r="848" spans="1:5">
      <c r="A848" t="s">
        <v>1468</v>
      </c>
      <c r="B848" t="s">
        <v>262</v>
      </c>
      <c r="C848" t="s">
        <v>33</v>
      </c>
      <c r="D848" s="2">
        <v>38687</v>
      </c>
      <c r="E848" s="2">
        <v>73050</v>
      </c>
    </row>
    <row r="849" spans="1:5">
      <c r="A849" t="s">
        <v>1469</v>
      </c>
      <c r="B849" t="s">
        <v>262</v>
      </c>
      <c r="C849" t="s">
        <v>33</v>
      </c>
      <c r="D849" s="2">
        <v>38687</v>
      </c>
      <c r="E849" s="2">
        <v>73050</v>
      </c>
    </row>
    <row r="850" spans="1:5">
      <c r="A850" t="s">
        <v>1470</v>
      </c>
      <c r="B850" t="s">
        <v>262</v>
      </c>
      <c r="C850" t="s">
        <v>33</v>
      </c>
      <c r="D850" s="2">
        <v>38687</v>
      </c>
      <c r="E850" s="2">
        <v>73050</v>
      </c>
    </row>
    <row r="851" spans="1:5">
      <c r="A851" t="s">
        <v>979</v>
      </c>
      <c r="B851" t="s">
        <v>262</v>
      </c>
      <c r="C851" t="s">
        <v>33</v>
      </c>
      <c r="D851" s="2">
        <v>38687</v>
      </c>
      <c r="E851" s="2">
        <v>73050</v>
      </c>
    </row>
    <row r="852" spans="1:5">
      <c r="A852" t="s">
        <v>980</v>
      </c>
      <c r="B852" t="s">
        <v>262</v>
      </c>
      <c r="C852" t="s">
        <v>33</v>
      </c>
      <c r="D852" s="2">
        <v>38687</v>
      </c>
      <c r="E852" s="2">
        <v>73050</v>
      </c>
    </row>
    <row r="853" spans="1:5">
      <c r="A853" t="s">
        <v>2730</v>
      </c>
      <c r="B853" t="s">
        <v>262</v>
      </c>
      <c r="C853" t="s">
        <v>33</v>
      </c>
      <c r="D853" s="2">
        <v>38687</v>
      </c>
      <c r="E853" s="2">
        <v>73050</v>
      </c>
    </row>
    <row r="854" spans="1:5">
      <c r="A854" t="s">
        <v>981</v>
      </c>
      <c r="B854" t="s">
        <v>262</v>
      </c>
      <c r="C854" t="s">
        <v>33</v>
      </c>
      <c r="D854" s="2">
        <v>38687</v>
      </c>
      <c r="E854" s="2">
        <v>73050</v>
      </c>
    </row>
    <row r="855" spans="1:5">
      <c r="A855" t="s">
        <v>1226</v>
      </c>
      <c r="B855" t="s">
        <v>262</v>
      </c>
      <c r="C855" t="s">
        <v>33</v>
      </c>
      <c r="D855" s="2">
        <v>38687</v>
      </c>
      <c r="E855" s="2">
        <v>73050</v>
      </c>
    </row>
    <row r="856" spans="1:5">
      <c r="A856" t="s">
        <v>1756</v>
      </c>
      <c r="B856" t="s">
        <v>262</v>
      </c>
      <c r="C856" t="s">
        <v>33</v>
      </c>
      <c r="D856" s="2">
        <v>38687</v>
      </c>
      <c r="E856" s="2">
        <v>73050</v>
      </c>
    </row>
    <row r="857" spans="1:5">
      <c r="A857" t="s">
        <v>2181</v>
      </c>
      <c r="B857" t="s">
        <v>262</v>
      </c>
      <c r="C857" t="s">
        <v>33</v>
      </c>
      <c r="D857" s="2">
        <v>38687</v>
      </c>
      <c r="E857" s="2">
        <v>73050</v>
      </c>
    </row>
    <row r="858" spans="1:5">
      <c r="A858" t="s">
        <v>2182</v>
      </c>
      <c r="B858" t="s">
        <v>262</v>
      </c>
      <c r="C858" t="s">
        <v>33</v>
      </c>
      <c r="D858" s="2">
        <v>38687</v>
      </c>
      <c r="E858" s="2">
        <v>73050</v>
      </c>
    </row>
    <row r="859" spans="1:5">
      <c r="A859" t="s">
        <v>2731</v>
      </c>
      <c r="B859" t="s">
        <v>262</v>
      </c>
      <c r="C859" t="s">
        <v>33</v>
      </c>
      <c r="D859" s="2">
        <v>38687</v>
      </c>
      <c r="E859" s="2">
        <v>73050</v>
      </c>
    </row>
    <row r="860" spans="1:5">
      <c r="A860" t="s">
        <v>2183</v>
      </c>
      <c r="B860" t="s">
        <v>262</v>
      </c>
      <c r="C860" t="s">
        <v>33</v>
      </c>
      <c r="D860" s="2">
        <v>38687</v>
      </c>
      <c r="E860" s="2">
        <v>73050</v>
      </c>
    </row>
    <row r="861" spans="1:5">
      <c r="A861" t="s">
        <v>2184</v>
      </c>
      <c r="B861" t="s">
        <v>262</v>
      </c>
      <c r="C861" t="s">
        <v>33</v>
      </c>
      <c r="D861" s="2">
        <v>38687</v>
      </c>
      <c r="E861" s="2">
        <v>73050</v>
      </c>
    </row>
    <row r="862" spans="1:5">
      <c r="A862" t="s">
        <v>2185</v>
      </c>
      <c r="B862" t="s">
        <v>262</v>
      </c>
      <c r="C862" t="s">
        <v>33</v>
      </c>
      <c r="D862" s="2">
        <v>38687</v>
      </c>
      <c r="E862" s="2">
        <v>73050</v>
      </c>
    </row>
    <row r="863" spans="1:5">
      <c r="A863" t="s">
        <v>2186</v>
      </c>
      <c r="B863" t="s">
        <v>262</v>
      </c>
      <c r="C863" t="s">
        <v>33</v>
      </c>
      <c r="D863" s="2">
        <v>38687</v>
      </c>
      <c r="E863" s="2">
        <v>73050</v>
      </c>
    </row>
    <row r="864" spans="1:5">
      <c r="A864" t="s">
        <v>380</v>
      </c>
      <c r="B864" t="s">
        <v>262</v>
      </c>
      <c r="C864" t="s">
        <v>33</v>
      </c>
      <c r="D864" s="2">
        <v>38687</v>
      </c>
      <c r="E864" s="2">
        <v>73050</v>
      </c>
    </row>
    <row r="865" spans="1:5">
      <c r="A865" t="s">
        <v>534</v>
      </c>
      <c r="B865" t="s">
        <v>262</v>
      </c>
      <c r="C865" t="s">
        <v>33</v>
      </c>
      <c r="D865" s="2">
        <v>38687</v>
      </c>
      <c r="E865" s="2">
        <v>73050</v>
      </c>
    </row>
    <row r="866" spans="1:5">
      <c r="A866" t="s">
        <v>381</v>
      </c>
      <c r="B866" t="s">
        <v>262</v>
      </c>
      <c r="C866" t="s">
        <v>33</v>
      </c>
      <c r="D866" s="2">
        <v>38687</v>
      </c>
      <c r="E866" s="2">
        <v>73050</v>
      </c>
    </row>
    <row r="867" spans="1:5">
      <c r="A867" t="s">
        <v>382</v>
      </c>
      <c r="B867" t="s">
        <v>262</v>
      </c>
      <c r="C867" t="s">
        <v>33</v>
      </c>
      <c r="D867" s="2">
        <v>38687</v>
      </c>
      <c r="E867" s="2">
        <v>73050</v>
      </c>
    </row>
    <row r="868" spans="1:5">
      <c r="A868" t="s">
        <v>1227</v>
      </c>
      <c r="B868" t="s">
        <v>262</v>
      </c>
      <c r="C868" t="s">
        <v>33</v>
      </c>
      <c r="D868" s="2">
        <v>38687</v>
      </c>
      <c r="E868" s="2">
        <v>73050</v>
      </c>
    </row>
    <row r="869" spans="1:5">
      <c r="A869" t="s">
        <v>1471</v>
      </c>
      <c r="B869" t="s">
        <v>262</v>
      </c>
      <c r="C869" t="s">
        <v>33</v>
      </c>
      <c r="D869" s="2">
        <v>38687</v>
      </c>
      <c r="E869" s="2">
        <v>73050</v>
      </c>
    </row>
    <row r="870" spans="1:5">
      <c r="A870" t="s">
        <v>1472</v>
      </c>
      <c r="B870" t="s">
        <v>262</v>
      </c>
      <c r="C870" t="s">
        <v>33</v>
      </c>
      <c r="D870" s="2">
        <v>38687</v>
      </c>
      <c r="E870" s="2">
        <v>73050</v>
      </c>
    </row>
    <row r="871" spans="1:5">
      <c r="A871" t="s">
        <v>1473</v>
      </c>
      <c r="B871" t="s">
        <v>262</v>
      </c>
      <c r="C871" t="s">
        <v>33</v>
      </c>
      <c r="D871" s="2">
        <v>38687</v>
      </c>
      <c r="E871" s="2">
        <v>73050</v>
      </c>
    </row>
    <row r="872" spans="1:5">
      <c r="A872" t="s">
        <v>1474</v>
      </c>
      <c r="B872" t="s">
        <v>262</v>
      </c>
      <c r="C872" t="s">
        <v>33</v>
      </c>
      <c r="D872" s="2">
        <v>38687</v>
      </c>
      <c r="E872" s="2">
        <v>73050</v>
      </c>
    </row>
    <row r="873" spans="1:5">
      <c r="A873" t="s">
        <v>1475</v>
      </c>
      <c r="B873" t="s">
        <v>262</v>
      </c>
      <c r="C873" t="s">
        <v>33</v>
      </c>
      <c r="D873" s="2">
        <v>38687</v>
      </c>
      <c r="E873" s="2">
        <v>73050</v>
      </c>
    </row>
    <row r="874" spans="1:5">
      <c r="A874" t="s">
        <v>1476</v>
      </c>
      <c r="B874" t="s">
        <v>262</v>
      </c>
      <c r="C874" t="s">
        <v>33</v>
      </c>
      <c r="D874" s="2">
        <v>38687</v>
      </c>
      <c r="E874" s="2">
        <v>73050</v>
      </c>
    </row>
    <row r="875" spans="1:5">
      <c r="A875" t="s">
        <v>982</v>
      </c>
      <c r="B875" t="s">
        <v>262</v>
      </c>
      <c r="C875" t="s">
        <v>33</v>
      </c>
      <c r="D875" s="2">
        <v>38687</v>
      </c>
      <c r="E875" s="2">
        <v>73050</v>
      </c>
    </row>
    <row r="876" spans="1:5">
      <c r="A876" t="s">
        <v>983</v>
      </c>
      <c r="B876" t="s">
        <v>262</v>
      </c>
      <c r="C876" t="s">
        <v>33</v>
      </c>
      <c r="D876" s="2">
        <v>38687</v>
      </c>
      <c r="E876" s="2">
        <v>73050</v>
      </c>
    </row>
    <row r="877" spans="1:5">
      <c r="A877" t="s">
        <v>984</v>
      </c>
      <c r="B877" t="s">
        <v>262</v>
      </c>
      <c r="C877" t="s">
        <v>33</v>
      </c>
      <c r="D877" s="2">
        <v>38687</v>
      </c>
      <c r="E877" s="2">
        <v>73050</v>
      </c>
    </row>
    <row r="878" spans="1:5">
      <c r="A878" t="s">
        <v>1228</v>
      </c>
      <c r="B878" t="s">
        <v>262</v>
      </c>
      <c r="C878" t="s">
        <v>33</v>
      </c>
      <c r="D878" s="2">
        <v>38687</v>
      </c>
      <c r="E878" s="2">
        <v>73050</v>
      </c>
    </row>
    <row r="879" spans="1:5">
      <c r="A879" t="s">
        <v>2187</v>
      </c>
      <c r="B879" t="s">
        <v>262</v>
      </c>
      <c r="C879" t="s">
        <v>33</v>
      </c>
      <c r="D879" s="2">
        <v>38687</v>
      </c>
      <c r="E879" s="2">
        <v>73050</v>
      </c>
    </row>
    <row r="880" spans="1:5">
      <c r="A880" t="s">
        <v>2188</v>
      </c>
      <c r="B880" t="s">
        <v>262</v>
      </c>
      <c r="C880" t="s">
        <v>33</v>
      </c>
      <c r="D880" s="2">
        <v>38687</v>
      </c>
      <c r="E880" s="2">
        <v>73050</v>
      </c>
    </row>
    <row r="881" spans="1:5">
      <c r="A881" t="s">
        <v>2189</v>
      </c>
      <c r="B881" t="s">
        <v>262</v>
      </c>
      <c r="C881" t="s">
        <v>33</v>
      </c>
      <c r="D881" s="2">
        <v>38687</v>
      </c>
      <c r="E881" s="2">
        <v>73050</v>
      </c>
    </row>
    <row r="882" spans="1:5">
      <c r="A882" t="s">
        <v>2190</v>
      </c>
      <c r="B882" t="s">
        <v>262</v>
      </c>
      <c r="C882" t="s">
        <v>33</v>
      </c>
      <c r="D882" s="2">
        <v>38687</v>
      </c>
      <c r="E882" s="2">
        <v>73050</v>
      </c>
    </row>
    <row r="883" spans="1:5">
      <c r="A883" t="s">
        <v>2191</v>
      </c>
      <c r="B883" t="s">
        <v>262</v>
      </c>
      <c r="C883" t="s">
        <v>33</v>
      </c>
      <c r="D883" s="2">
        <v>38687</v>
      </c>
      <c r="E883" s="2">
        <v>73050</v>
      </c>
    </row>
    <row r="884" spans="1:5">
      <c r="A884" t="s">
        <v>831</v>
      </c>
      <c r="B884" t="s">
        <v>262</v>
      </c>
      <c r="C884" t="s">
        <v>33</v>
      </c>
      <c r="D884" s="2">
        <v>38687</v>
      </c>
      <c r="E884" s="2">
        <v>73050</v>
      </c>
    </row>
    <row r="885" spans="1:5">
      <c r="A885" t="s">
        <v>832</v>
      </c>
      <c r="B885" t="s">
        <v>262</v>
      </c>
      <c r="C885" t="s">
        <v>33</v>
      </c>
      <c r="D885" s="2">
        <v>38687</v>
      </c>
      <c r="E885" s="2">
        <v>73050</v>
      </c>
    </row>
    <row r="886" spans="1:5">
      <c r="A886" t="s">
        <v>1477</v>
      </c>
      <c r="B886" t="s">
        <v>262</v>
      </c>
      <c r="C886" t="s">
        <v>33</v>
      </c>
      <c r="D886" s="2">
        <v>38687</v>
      </c>
      <c r="E886" s="2">
        <v>73050</v>
      </c>
    </row>
    <row r="887" spans="1:5">
      <c r="A887" t="s">
        <v>1478</v>
      </c>
      <c r="B887" t="s">
        <v>262</v>
      </c>
      <c r="C887" t="s">
        <v>33</v>
      </c>
      <c r="D887" s="2">
        <v>38687</v>
      </c>
      <c r="E887" s="2">
        <v>73050</v>
      </c>
    </row>
    <row r="888" spans="1:5">
      <c r="A888" t="s">
        <v>1479</v>
      </c>
      <c r="B888" t="s">
        <v>262</v>
      </c>
      <c r="C888" t="s">
        <v>33</v>
      </c>
      <c r="D888" s="2">
        <v>38687</v>
      </c>
      <c r="E888" s="2">
        <v>73050</v>
      </c>
    </row>
    <row r="889" spans="1:5">
      <c r="A889" t="s">
        <v>1480</v>
      </c>
      <c r="B889" t="s">
        <v>262</v>
      </c>
      <c r="C889" t="s">
        <v>33</v>
      </c>
      <c r="D889" s="2">
        <v>38687</v>
      </c>
      <c r="E889" s="2">
        <v>73050</v>
      </c>
    </row>
    <row r="890" spans="1:5">
      <c r="A890" t="s">
        <v>985</v>
      </c>
      <c r="B890" t="s">
        <v>262</v>
      </c>
      <c r="C890" t="s">
        <v>33</v>
      </c>
      <c r="D890" s="2">
        <v>38687</v>
      </c>
      <c r="E890" s="2">
        <v>73050</v>
      </c>
    </row>
    <row r="891" spans="1:5">
      <c r="A891" t="s">
        <v>986</v>
      </c>
      <c r="B891" t="s">
        <v>262</v>
      </c>
      <c r="C891" t="s">
        <v>33</v>
      </c>
      <c r="D891" s="2">
        <v>38687</v>
      </c>
      <c r="E891" s="2">
        <v>73050</v>
      </c>
    </row>
    <row r="892" spans="1:5">
      <c r="A892" t="s">
        <v>987</v>
      </c>
      <c r="B892" t="s">
        <v>262</v>
      </c>
      <c r="C892" t="s">
        <v>33</v>
      </c>
      <c r="D892" s="2">
        <v>38687</v>
      </c>
      <c r="E892" s="2">
        <v>73050</v>
      </c>
    </row>
    <row r="893" spans="1:5">
      <c r="A893" t="s">
        <v>833</v>
      </c>
      <c r="B893" t="s">
        <v>262</v>
      </c>
      <c r="C893" t="s">
        <v>33</v>
      </c>
      <c r="D893" s="2">
        <v>38687</v>
      </c>
      <c r="E893" s="2">
        <v>73050</v>
      </c>
    </row>
    <row r="894" spans="1:5">
      <c r="A894" t="s">
        <v>2192</v>
      </c>
      <c r="B894" t="s">
        <v>262</v>
      </c>
      <c r="C894" t="s">
        <v>33</v>
      </c>
      <c r="D894" s="2">
        <v>38687</v>
      </c>
      <c r="E894" s="2">
        <v>73050</v>
      </c>
    </row>
    <row r="895" spans="1:5">
      <c r="A895" t="s">
        <v>2193</v>
      </c>
      <c r="B895" t="s">
        <v>262</v>
      </c>
      <c r="C895" t="s">
        <v>33</v>
      </c>
      <c r="D895" s="2">
        <v>38687</v>
      </c>
      <c r="E895" s="2">
        <v>73050</v>
      </c>
    </row>
    <row r="896" spans="1:5">
      <c r="A896" t="s">
        <v>2194</v>
      </c>
      <c r="B896" t="s">
        <v>262</v>
      </c>
      <c r="C896" t="s">
        <v>33</v>
      </c>
      <c r="D896" s="2">
        <v>38687</v>
      </c>
      <c r="E896" s="2">
        <v>73050</v>
      </c>
    </row>
    <row r="897" spans="1:5">
      <c r="A897" t="s">
        <v>2195</v>
      </c>
      <c r="B897" t="s">
        <v>262</v>
      </c>
      <c r="C897" t="s">
        <v>33</v>
      </c>
      <c r="D897" s="2">
        <v>38687</v>
      </c>
      <c r="E897" s="2">
        <v>73050</v>
      </c>
    </row>
    <row r="898" spans="1:5">
      <c r="A898" t="s">
        <v>2196</v>
      </c>
      <c r="B898" t="s">
        <v>262</v>
      </c>
      <c r="C898" t="s">
        <v>33</v>
      </c>
      <c r="D898" s="2">
        <v>38687</v>
      </c>
      <c r="E898" s="2">
        <v>73050</v>
      </c>
    </row>
    <row r="899" spans="1:5">
      <c r="A899" t="s">
        <v>2197</v>
      </c>
      <c r="B899" t="s">
        <v>262</v>
      </c>
      <c r="C899" t="s">
        <v>33</v>
      </c>
      <c r="D899" s="2">
        <v>38687</v>
      </c>
      <c r="E899" s="2">
        <v>73050</v>
      </c>
    </row>
    <row r="900" spans="1:5">
      <c r="A900" t="s">
        <v>535</v>
      </c>
      <c r="B900" t="s">
        <v>262</v>
      </c>
      <c r="C900" t="s">
        <v>33</v>
      </c>
      <c r="D900" s="2">
        <v>38687</v>
      </c>
      <c r="E900" s="2">
        <v>73050</v>
      </c>
    </row>
    <row r="901" spans="1:5">
      <c r="A901" t="s">
        <v>536</v>
      </c>
      <c r="B901" t="s">
        <v>262</v>
      </c>
      <c r="C901" t="s">
        <v>33</v>
      </c>
      <c r="D901" s="2">
        <v>38687</v>
      </c>
      <c r="E901" s="2">
        <v>73050</v>
      </c>
    </row>
    <row r="902" spans="1:5">
      <c r="A902" t="s">
        <v>1481</v>
      </c>
      <c r="B902" t="s">
        <v>262</v>
      </c>
      <c r="C902" t="s">
        <v>33</v>
      </c>
      <c r="D902" s="2">
        <v>38687</v>
      </c>
      <c r="E902" s="2">
        <v>73050</v>
      </c>
    </row>
    <row r="903" spans="1:5">
      <c r="A903" t="s">
        <v>1482</v>
      </c>
      <c r="B903" t="s">
        <v>262</v>
      </c>
      <c r="C903" t="s">
        <v>33</v>
      </c>
      <c r="D903" s="2">
        <v>38687</v>
      </c>
      <c r="E903" s="2">
        <v>73050</v>
      </c>
    </row>
    <row r="904" spans="1:5">
      <c r="A904" t="s">
        <v>988</v>
      </c>
      <c r="B904" t="s">
        <v>262</v>
      </c>
      <c r="C904" t="s">
        <v>33</v>
      </c>
      <c r="D904" s="2">
        <v>38687</v>
      </c>
      <c r="E904" s="2">
        <v>73050</v>
      </c>
    </row>
    <row r="905" spans="1:5">
      <c r="A905" t="s">
        <v>989</v>
      </c>
      <c r="B905" t="s">
        <v>262</v>
      </c>
      <c r="C905" t="s">
        <v>33</v>
      </c>
      <c r="D905" s="2">
        <v>38687</v>
      </c>
      <c r="E905" s="2">
        <v>73050</v>
      </c>
    </row>
    <row r="906" spans="1:5">
      <c r="A906" t="s">
        <v>990</v>
      </c>
      <c r="B906" t="s">
        <v>262</v>
      </c>
      <c r="C906" t="s">
        <v>33</v>
      </c>
      <c r="D906" s="2">
        <v>38687</v>
      </c>
      <c r="E906" s="2">
        <v>73050</v>
      </c>
    </row>
    <row r="907" spans="1:5">
      <c r="A907" t="s">
        <v>2198</v>
      </c>
      <c r="B907" t="s">
        <v>262</v>
      </c>
      <c r="C907" t="s">
        <v>33</v>
      </c>
      <c r="D907" s="2">
        <v>38687</v>
      </c>
      <c r="E907" s="2">
        <v>73050</v>
      </c>
    </row>
    <row r="908" spans="1:5">
      <c r="A908" t="s">
        <v>2199</v>
      </c>
      <c r="B908" t="s">
        <v>262</v>
      </c>
      <c r="C908" t="s">
        <v>33</v>
      </c>
      <c r="D908" s="2">
        <v>38687</v>
      </c>
      <c r="E908" s="2">
        <v>73050</v>
      </c>
    </row>
    <row r="909" spans="1:5">
      <c r="A909" t="s">
        <v>2200</v>
      </c>
      <c r="B909" t="s">
        <v>262</v>
      </c>
      <c r="C909" t="s">
        <v>33</v>
      </c>
      <c r="D909" s="2">
        <v>38687</v>
      </c>
      <c r="E909" s="2">
        <v>73050</v>
      </c>
    </row>
    <row r="910" spans="1:5">
      <c r="A910" t="s">
        <v>2201</v>
      </c>
      <c r="B910" t="s">
        <v>262</v>
      </c>
      <c r="C910" t="s">
        <v>33</v>
      </c>
      <c r="D910" s="2">
        <v>38687</v>
      </c>
      <c r="E910" s="2">
        <v>73050</v>
      </c>
    </row>
    <row r="911" spans="1:5">
      <c r="A911" t="s">
        <v>2202</v>
      </c>
      <c r="B911" t="s">
        <v>262</v>
      </c>
      <c r="C911" t="s">
        <v>33</v>
      </c>
      <c r="D911" s="2">
        <v>38687</v>
      </c>
      <c r="E911" s="2">
        <v>73050</v>
      </c>
    </row>
    <row r="912" spans="1:5">
      <c r="A912" t="s">
        <v>834</v>
      </c>
      <c r="B912" t="s">
        <v>262</v>
      </c>
      <c r="C912" t="s">
        <v>33</v>
      </c>
      <c r="D912" s="2">
        <v>38687</v>
      </c>
      <c r="E912" s="2">
        <v>73050</v>
      </c>
    </row>
    <row r="913" spans="1:5">
      <c r="A913" t="s">
        <v>835</v>
      </c>
      <c r="B913" t="s">
        <v>262</v>
      </c>
      <c r="C913" t="s">
        <v>33</v>
      </c>
      <c r="D913" s="2">
        <v>38687</v>
      </c>
      <c r="E913" s="2">
        <v>73050</v>
      </c>
    </row>
    <row r="914" spans="1:5">
      <c r="A914" t="s">
        <v>836</v>
      </c>
      <c r="B914" t="s">
        <v>262</v>
      </c>
      <c r="C914" t="s">
        <v>33</v>
      </c>
      <c r="D914" s="2">
        <v>38687</v>
      </c>
      <c r="E914" s="2">
        <v>73050</v>
      </c>
    </row>
    <row r="915" spans="1:5">
      <c r="A915" t="s">
        <v>1229</v>
      </c>
      <c r="B915" t="s">
        <v>262</v>
      </c>
      <c r="C915" t="s">
        <v>33</v>
      </c>
      <c r="D915" s="2">
        <v>38687</v>
      </c>
      <c r="E915" s="2">
        <v>73050</v>
      </c>
    </row>
    <row r="916" spans="1:5">
      <c r="A916" t="s">
        <v>1483</v>
      </c>
      <c r="B916" t="s">
        <v>262</v>
      </c>
      <c r="C916" t="s">
        <v>33</v>
      </c>
      <c r="D916" s="2">
        <v>38687</v>
      </c>
      <c r="E916" s="2">
        <v>73050</v>
      </c>
    </row>
    <row r="917" spans="1:5">
      <c r="A917" t="s">
        <v>1484</v>
      </c>
      <c r="B917" t="s">
        <v>262</v>
      </c>
      <c r="C917" t="s">
        <v>33</v>
      </c>
      <c r="D917" s="2">
        <v>38687</v>
      </c>
      <c r="E917" s="2">
        <v>73050</v>
      </c>
    </row>
    <row r="918" spans="1:5">
      <c r="A918" t="s">
        <v>1485</v>
      </c>
      <c r="B918" t="s">
        <v>262</v>
      </c>
      <c r="C918" t="s">
        <v>33</v>
      </c>
      <c r="D918" s="2">
        <v>38687</v>
      </c>
      <c r="E918" s="2">
        <v>73050</v>
      </c>
    </row>
    <row r="919" spans="1:5">
      <c r="A919" t="s">
        <v>1486</v>
      </c>
      <c r="B919" t="s">
        <v>262</v>
      </c>
      <c r="C919" t="s">
        <v>33</v>
      </c>
      <c r="D919" s="2">
        <v>38687</v>
      </c>
      <c r="E919" s="2">
        <v>73050</v>
      </c>
    </row>
    <row r="920" spans="1:5">
      <c r="A920" t="s">
        <v>1487</v>
      </c>
      <c r="B920" t="s">
        <v>262</v>
      </c>
      <c r="C920" t="s">
        <v>33</v>
      </c>
      <c r="D920" s="2">
        <v>38687</v>
      </c>
      <c r="E920" s="2">
        <v>73050</v>
      </c>
    </row>
    <row r="921" spans="1:5">
      <c r="A921" t="s">
        <v>1488</v>
      </c>
      <c r="B921" t="s">
        <v>262</v>
      </c>
      <c r="C921" t="s">
        <v>33</v>
      </c>
      <c r="D921" s="2">
        <v>38687</v>
      </c>
      <c r="E921" s="2">
        <v>73050</v>
      </c>
    </row>
    <row r="922" spans="1:5">
      <c r="A922" t="s">
        <v>991</v>
      </c>
      <c r="B922" t="s">
        <v>262</v>
      </c>
      <c r="C922" t="s">
        <v>33</v>
      </c>
      <c r="D922" s="2">
        <v>38687</v>
      </c>
      <c r="E922" s="2">
        <v>73050</v>
      </c>
    </row>
    <row r="923" spans="1:5">
      <c r="A923" t="s">
        <v>992</v>
      </c>
      <c r="B923" t="s">
        <v>262</v>
      </c>
      <c r="C923" t="s">
        <v>33</v>
      </c>
      <c r="D923" s="2">
        <v>38687</v>
      </c>
      <c r="E923" s="2">
        <v>73050</v>
      </c>
    </row>
    <row r="924" spans="1:5">
      <c r="A924" t="s">
        <v>993</v>
      </c>
      <c r="B924" t="s">
        <v>262</v>
      </c>
      <c r="C924" t="s">
        <v>33</v>
      </c>
      <c r="D924" s="2">
        <v>38687</v>
      </c>
      <c r="E924" s="2">
        <v>73050</v>
      </c>
    </row>
    <row r="925" spans="1:5">
      <c r="A925" t="s">
        <v>1230</v>
      </c>
      <c r="B925" t="s">
        <v>262</v>
      </c>
      <c r="C925" t="s">
        <v>33</v>
      </c>
      <c r="D925" s="2">
        <v>38687</v>
      </c>
      <c r="E925" s="2">
        <v>73050</v>
      </c>
    </row>
    <row r="926" spans="1:5">
      <c r="A926" t="s">
        <v>837</v>
      </c>
      <c r="B926" t="s">
        <v>262</v>
      </c>
      <c r="C926" t="s">
        <v>33</v>
      </c>
      <c r="D926" s="2">
        <v>38687</v>
      </c>
      <c r="E926" s="2">
        <v>73050</v>
      </c>
    </row>
    <row r="927" spans="1:5">
      <c r="A927" t="s">
        <v>2203</v>
      </c>
      <c r="B927" t="s">
        <v>262</v>
      </c>
      <c r="C927" t="s">
        <v>33</v>
      </c>
      <c r="D927" s="2">
        <v>38687</v>
      </c>
      <c r="E927" s="2">
        <v>73050</v>
      </c>
    </row>
    <row r="928" spans="1:5">
      <c r="A928" t="s">
        <v>2204</v>
      </c>
      <c r="B928" t="s">
        <v>262</v>
      </c>
      <c r="C928" t="s">
        <v>33</v>
      </c>
      <c r="D928" s="2">
        <v>38687</v>
      </c>
      <c r="E928" s="2">
        <v>73050</v>
      </c>
    </row>
    <row r="929" spans="1:5">
      <c r="A929" t="s">
        <v>2205</v>
      </c>
      <c r="B929" t="s">
        <v>262</v>
      </c>
      <c r="C929" t="s">
        <v>33</v>
      </c>
      <c r="D929" s="2">
        <v>38687</v>
      </c>
      <c r="E929" s="2">
        <v>73050</v>
      </c>
    </row>
    <row r="930" spans="1:5">
      <c r="A930" t="s">
        <v>2206</v>
      </c>
      <c r="B930" t="s">
        <v>262</v>
      </c>
      <c r="C930" t="s">
        <v>33</v>
      </c>
      <c r="D930" s="2">
        <v>38687</v>
      </c>
      <c r="E930" s="2">
        <v>73050</v>
      </c>
    </row>
    <row r="931" spans="1:5">
      <c r="A931" t="s">
        <v>2207</v>
      </c>
      <c r="B931" t="s">
        <v>262</v>
      </c>
      <c r="C931" t="s">
        <v>33</v>
      </c>
      <c r="D931" s="2">
        <v>38687</v>
      </c>
      <c r="E931" s="2">
        <v>73050</v>
      </c>
    </row>
    <row r="932" spans="1:5">
      <c r="A932" t="s">
        <v>2208</v>
      </c>
      <c r="B932" t="s">
        <v>262</v>
      </c>
      <c r="C932" t="s">
        <v>33</v>
      </c>
      <c r="D932" s="2">
        <v>38687</v>
      </c>
      <c r="E932" s="2">
        <v>73050</v>
      </c>
    </row>
    <row r="933" spans="1:5">
      <c r="A933" t="s">
        <v>2209</v>
      </c>
      <c r="B933" t="s">
        <v>262</v>
      </c>
      <c r="C933" t="s">
        <v>33</v>
      </c>
      <c r="D933" s="2">
        <v>38687</v>
      </c>
      <c r="E933" s="2">
        <v>73050</v>
      </c>
    </row>
    <row r="934" spans="1:5">
      <c r="A934" t="s">
        <v>2210</v>
      </c>
      <c r="B934" t="s">
        <v>262</v>
      </c>
      <c r="C934" t="s">
        <v>33</v>
      </c>
      <c r="D934" s="2">
        <v>38687</v>
      </c>
      <c r="E934" s="2">
        <v>73050</v>
      </c>
    </row>
    <row r="935" spans="1:5">
      <c r="A935" t="s">
        <v>383</v>
      </c>
      <c r="B935" t="s">
        <v>262</v>
      </c>
      <c r="C935" t="s">
        <v>33</v>
      </c>
      <c r="D935" s="2">
        <v>38687</v>
      </c>
      <c r="E935" s="2">
        <v>73050</v>
      </c>
    </row>
    <row r="936" spans="1:5">
      <c r="A936" t="s">
        <v>384</v>
      </c>
      <c r="B936" t="s">
        <v>262</v>
      </c>
      <c r="C936" t="s">
        <v>33</v>
      </c>
      <c r="D936" s="2">
        <v>38687</v>
      </c>
      <c r="E936" s="2">
        <v>73050</v>
      </c>
    </row>
    <row r="937" spans="1:5">
      <c r="A937" t="s">
        <v>537</v>
      </c>
      <c r="B937" t="s">
        <v>262</v>
      </c>
      <c r="C937" t="s">
        <v>33</v>
      </c>
      <c r="D937" s="2">
        <v>38687</v>
      </c>
      <c r="E937" s="2">
        <v>73050</v>
      </c>
    </row>
    <row r="938" spans="1:5">
      <c r="A938" t="s">
        <v>1231</v>
      </c>
      <c r="B938" t="s">
        <v>262</v>
      </c>
      <c r="C938" t="s">
        <v>33</v>
      </c>
      <c r="D938" s="2">
        <v>38687</v>
      </c>
      <c r="E938" s="2">
        <v>73050</v>
      </c>
    </row>
    <row r="939" spans="1:5">
      <c r="A939" t="s">
        <v>1489</v>
      </c>
      <c r="B939" t="s">
        <v>262</v>
      </c>
      <c r="C939" t="s">
        <v>33</v>
      </c>
      <c r="D939" s="2">
        <v>38687</v>
      </c>
      <c r="E939" s="2">
        <v>73050</v>
      </c>
    </row>
    <row r="940" spans="1:5">
      <c r="A940" t="s">
        <v>1490</v>
      </c>
      <c r="B940" t="s">
        <v>262</v>
      </c>
      <c r="C940" t="s">
        <v>33</v>
      </c>
      <c r="D940" s="2">
        <v>38687</v>
      </c>
      <c r="E940" s="2">
        <v>73050</v>
      </c>
    </row>
    <row r="941" spans="1:5">
      <c r="A941" t="s">
        <v>1491</v>
      </c>
      <c r="B941" t="s">
        <v>262</v>
      </c>
      <c r="C941" t="s">
        <v>33</v>
      </c>
      <c r="D941" s="2">
        <v>38687</v>
      </c>
      <c r="E941" s="2">
        <v>73050</v>
      </c>
    </row>
    <row r="942" spans="1:5">
      <c r="A942" t="s">
        <v>1492</v>
      </c>
      <c r="B942" t="s">
        <v>262</v>
      </c>
      <c r="C942" t="s">
        <v>33</v>
      </c>
      <c r="D942" s="2">
        <v>38687</v>
      </c>
      <c r="E942" s="2">
        <v>73050</v>
      </c>
    </row>
    <row r="943" spans="1:5">
      <c r="A943" t="s">
        <v>1493</v>
      </c>
      <c r="B943" t="s">
        <v>262</v>
      </c>
      <c r="C943" t="s">
        <v>33</v>
      </c>
      <c r="D943" s="2">
        <v>38687</v>
      </c>
      <c r="E943" s="2">
        <v>73050</v>
      </c>
    </row>
    <row r="944" spans="1:5">
      <c r="A944" t="s">
        <v>1494</v>
      </c>
      <c r="B944" t="s">
        <v>262</v>
      </c>
      <c r="C944" t="s">
        <v>33</v>
      </c>
      <c r="D944" s="2">
        <v>38687</v>
      </c>
      <c r="E944" s="2">
        <v>73050</v>
      </c>
    </row>
    <row r="945" spans="1:5">
      <c r="A945" t="s">
        <v>994</v>
      </c>
      <c r="B945" t="s">
        <v>262</v>
      </c>
      <c r="C945" t="s">
        <v>33</v>
      </c>
      <c r="D945" s="2">
        <v>38687</v>
      </c>
      <c r="E945" s="2">
        <v>73050</v>
      </c>
    </row>
    <row r="946" spans="1:5">
      <c r="A946" t="s">
        <v>995</v>
      </c>
      <c r="B946" t="s">
        <v>262</v>
      </c>
      <c r="C946" t="s">
        <v>33</v>
      </c>
      <c r="D946" s="2">
        <v>38687</v>
      </c>
      <c r="E946" s="2">
        <v>73050</v>
      </c>
    </row>
    <row r="947" spans="1:5">
      <c r="A947" t="s">
        <v>996</v>
      </c>
      <c r="B947" t="s">
        <v>262</v>
      </c>
      <c r="C947" t="s">
        <v>33</v>
      </c>
      <c r="D947" s="2">
        <v>38687</v>
      </c>
      <c r="E947" s="2">
        <v>73050</v>
      </c>
    </row>
    <row r="948" spans="1:5">
      <c r="A948" t="s">
        <v>1232</v>
      </c>
      <c r="B948" t="s">
        <v>262</v>
      </c>
      <c r="C948" t="s">
        <v>33</v>
      </c>
      <c r="D948" s="2">
        <v>38687</v>
      </c>
      <c r="E948" s="2">
        <v>73050</v>
      </c>
    </row>
    <row r="949" spans="1:5">
      <c r="A949" t="s">
        <v>2211</v>
      </c>
      <c r="B949" t="s">
        <v>262</v>
      </c>
      <c r="C949" t="s">
        <v>33</v>
      </c>
      <c r="D949" s="2">
        <v>38687</v>
      </c>
      <c r="E949" s="2">
        <v>73050</v>
      </c>
    </row>
    <row r="950" spans="1:5">
      <c r="A950" t="s">
        <v>2212</v>
      </c>
      <c r="B950" t="s">
        <v>262</v>
      </c>
      <c r="C950" t="s">
        <v>33</v>
      </c>
      <c r="D950" s="2">
        <v>38687</v>
      </c>
      <c r="E950" s="2">
        <v>73050</v>
      </c>
    </row>
    <row r="951" spans="1:5">
      <c r="A951" t="s">
        <v>2213</v>
      </c>
      <c r="B951" t="s">
        <v>262</v>
      </c>
      <c r="C951" t="s">
        <v>33</v>
      </c>
      <c r="D951" s="2">
        <v>38687</v>
      </c>
      <c r="E951" s="2">
        <v>73050</v>
      </c>
    </row>
    <row r="952" spans="1:5">
      <c r="A952" t="s">
        <v>2214</v>
      </c>
      <c r="B952" t="s">
        <v>262</v>
      </c>
      <c r="C952" t="s">
        <v>33</v>
      </c>
      <c r="D952" s="2">
        <v>38687</v>
      </c>
      <c r="E952" s="2">
        <v>73050</v>
      </c>
    </row>
    <row r="953" spans="1:5">
      <c r="A953" t="s">
        <v>2215</v>
      </c>
      <c r="B953" t="s">
        <v>262</v>
      </c>
      <c r="C953" t="s">
        <v>33</v>
      </c>
      <c r="D953" s="2">
        <v>38687</v>
      </c>
      <c r="E953" s="2">
        <v>73050</v>
      </c>
    </row>
    <row r="954" spans="1:5">
      <c r="A954" t="s">
        <v>2216</v>
      </c>
      <c r="B954" t="s">
        <v>262</v>
      </c>
      <c r="C954" t="s">
        <v>33</v>
      </c>
      <c r="D954" s="2">
        <v>38687</v>
      </c>
      <c r="E954" s="2">
        <v>73050</v>
      </c>
    </row>
    <row r="955" spans="1:5">
      <c r="A955" t="s">
        <v>2217</v>
      </c>
      <c r="B955" t="s">
        <v>262</v>
      </c>
      <c r="C955" t="s">
        <v>33</v>
      </c>
      <c r="D955" s="2">
        <v>38687</v>
      </c>
      <c r="E955" s="2">
        <v>73050</v>
      </c>
    </row>
    <row r="956" spans="1:5">
      <c r="A956" t="s">
        <v>838</v>
      </c>
      <c r="B956" t="s">
        <v>262</v>
      </c>
      <c r="C956" t="s">
        <v>33</v>
      </c>
      <c r="D956" s="2">
        <v>38687</v>
      </c>
      <c r="E956" s="2">
        <v>73050</v>
      </c>
    </row>
    <row r="957" spans="1:5">
      <c r="A957" t="s">
        <v>839</v>
      </c>
      <c r="B957" t="s">
        <v>262</v>
      </c>
      <c r="C957" t="s">
        <v>33</v>
      </c>
      <c r="D957" s="2">
        <v>38687</v>
      </c>
      <c r="E957" s="2">
        <v>73050</v>
      </c>
    </row>
    <row r="958" spans="1:5">
      <c r="A958" t="s">
        <v>840</v>
      </c>
      <c r="B958" t="s">
        <v>262</v>
      </c>
      <c r="C958" t="s">
        <v>33</v>
      </c>
      <c r="D958" s="2">
        <v>38687</v>
      </c>
      <c r="E958" s="2">
        <v>73050</v>
      </c>
    </row>
    <row r="959" spans="1:5">
      <c r="A959" t="s">
        <v>1233</v>
      </c>
      <c r="B959" t="s">
        <v>262</v>
      </c>
      <c r="C959" t="s">
        <v>33</v>
      </c>
      <c r="D959" s="2">
        <v>38687</v>
      </c>
      <c r="E959" s="2">
        <v>73050</v>
      </c>
    </row>
    <row r="960" spans="1:5">
      <c r="A960" t="s">
        <v>1495</v>
      </c>
      <c r="B960" t="s">
        <v>262</v>
      </c>
      <c r="C960" t="s">
        <v>33</v>
      </c>
      <c r="D960" s="2">
        <v>38687</v>
      </c>
      <c r="E960" s="2">
        <v>73050</v>
      </c>
    </row>
    <row r="961" spans="1:5">
      <c r="A961" t="s">
        <v>1496</v>
      </c>
      <c r="B961" t="s">
        <v>262</v>
      </c>
      <c r="C961" t="s">
        <v>33</v>
      </c>
      <c r="D961" s="2">
        <v>38687</v>
      </c>
      <c r="E961" s="2">
        <v>73050</v>
      </c>
    </row>
    <row r="962" spans="1:5">
      <c r="A962" t="s">
        <v>1497</v>
      </c>
      <c r="B962" t="s">
        <v>262</v>
      </c>
      <c r="C962" t="s">
        <v>33</v>
      </c>
      <c r="D962" s="2">
        <v>38687</v>
      </c>
      <c r="E962" s="2">
        <v>73050</v>
      </c>
    </row>
    <row r="963" spans="1:5">
      <c r="A963" t="s">
        <v>1498</v>
      </c>
      <c r="B963" t="s">
        <v>262</v>
      </c>
      <c r="C963" t="s">
        <v>33</v>
      </c>
      <c r="D963" s="2">
        <v>38687</v>
      </c>
      <c r="E963" s="2">
        <v>73050</v>
      </c>
    </row>
    <row r="964" spans="1:5">
      <c r="A964" t="s">
        <v>1499</v>
      </c>
      <c r="B964" t="s">
        <v>262</v>
      </c>
      <c r="C964" t="s">
        <v>33</v>
      </c>
      <c r="D964" s="2">
        <v>38687</v>
      </c>
      <c r="E964" s="2">
        <v>73050</v>
      </c>
    </row>
    <row r="965" spans="1:5">
      <c r="A965" t="s">
        <v>1500</v>
      </c>
      <c r="B965" t="s">
        <v>262</v>
      </c>
      <c r="C965" t="s">
        <v>33</v>
      </c>
      <c r="D965" s="2">
        <v>38687</v>
      </c>
      <c r="E965" s="2">
        <v>73050</v>
      </c>
    </row>
    <row r="966" spans="1:5">
      <c r="A966" t="s">
        <v>997</v>
      </c>
      <c r="B966" t="s">
        <v>262</v>
      </c>
      <c r="C966" t="s">
        <v>33</v>
      </c>
      <c r="D966" s="2">
        <v>38687</v>
      </c>
      <c r="E966" s="2">
        <v>73050</v>
      </c>
    </row>
    <row r="967" spans="1:5">
      <c r="A967" t="s">
        <v>998</v>
      </c>
      <c r="B967" t="s">
        <v>262</v>
      </c>
      <c r="C967" t="s">
        <v>33</v>
      </c>
      <c r="D967" s="2">
        <v>38687</v>
      </c>
      <c r="E967" s="2">
        <v>73050</v>
      </c>
    </row>
    <row r="968" spans="1:5">
      <c r="A968" t="s">
        <v>999</v>
      </c>
      <c r="B968" t="s">
        <v>262</v>
      </c>
      <c r="C968" t="s">
        <v>33</v>
      </c>
      <c r="D968" s="2">
        <v>38687</v>
      </c>
      <c r="E968" s="2">
        <v>73050</v>
      </c>
    </row>
    <row r="969" spans="1:5">
      <c r="A969" t="s">
        <v>1234</v>
      </c>
      <c r="B969" t="s">
        <v>262</v>
      </c>
      <c r="C969" t="s">
        <v>33</v>
      </c>
      <c r="D969" s="2">
        <v>38687</v>
      </c>
      <c r="E969" s="2">
        <v>73050</v>
      </c>
    </row>
    <row r="970" spans="1:5">
      <c r="A970" t="s">
        <v>841</v>
      </c>
      <c r="B970" t="s">
        <v>262</v>
      </c>
      <c r="C970" t="s">
        <v>33</v>
      </c>
      <c r="D970" s="2">
        <v>38687</v>
      </c>
      <c r="E970" s="2">
        <v>73050</v>
      </c>
    </row>
    <row r="971" spans="1:5">
      <c r="A971" t="s">
        <v>2218</v>
      </c>
      <c r="B971" t="s">
        <v>262</v>
      </c>
      <c r="C971" t="s">
        <v>33</v>
      </c>
      <c r="D971" s="2">
        <v>38687</v>
      </c>
      <c r="E971" s="2">
        <v>73050</v>
      </c>
    </row>
    <row r="972" spans="1:5">
      <c r="A972" t="s">
        <v>2219</v>
      </c>
      <c r="B972" t="s">
        <v>262</v>
      </c>
      <c r="C972" t="s">
        <v>33</v>
      </c>
      <c r="D972" s="2">
        <v>38687</v>
      </c>
      <c r="E972" s="2">
        <v>73050</v>
      </c>
    </row>
    <row r="973" spans="1:5">
      <c r="A973" t="s">
        <v>2220</v>
      </c>
      <c r="B973" t="s">
        <v>262</v>
      </c>
      <c r="C973" t="s">
        <v>33</v>
      </c>
      <c r="D973" s="2">
        <v>38687</v>
      </c>
      <c r="E973" s="2">
        <v>73050</v>
      </c>
    </row>
    <row r="974" spans="1:5">
      <c r="A974" t="s">
        <v>2221</v>
      </c>
      <c r="B974" t="s">
        <v>262</v>
      </c>
      <c r="C974" t="s">
        <v>33</v>
      </c>
      <c r="D974" s="2">
        <v>38687</v>
      </c>
      <c r="E974" s="2">
        <v>73050</v>
      </c>
    </row>
    <row r="975" spans="1:5">
      <c r="A975" t="s">
        <v>2222</v>
      </c>
      <c r="B975" t="s">
        <v>262</v>
      </c>
      <c r="C975" t="s">
        <v>33</v>
      </c>
      <c r="D975" s="2">
        <v>38687</v>
      </c>
      <c r="E975" s="2">
        <v>73050</v>
      </c>
    </row>
    <row r="976" spans="1:5">
      <c r="A976" t="s">
        <v>2223</v>
      </c>
      <c r="B976" t="s">
        <v>262</v>
      </c>
      <c r="C976" t="s">
        <v>33</v>
      </c>
      <c r="D976" s="2">
        <v>38687</v>
      </c>
      <c r="E976" s="2">
        <v>73050</v>
      </c>
    </row>
    <row r="977" spans="1:5">
      <c r="A977" t="s">
        <v>2224</v>
      </c>
      <c r="B977" t="s">
        <v>262</v>
      </c>
      <c r="C977" t="s">
        <v>33</v>
      </c>
      <c r="D977" s="2">
        <v>38687</v>
      </c>
      <c r="E977" s="2">
        <v>73050</v>
      </c>
    </row>
    <row r="978" spans="1:5">
      <c r="A978" t="s">
        <v>2225</v>
      </c>
      <c r="B978" t="s">
        <v>262</v>
      </c>
      <c r="C978" t="s">
        <v>33</v>
      </c>
      <c r="D978" s="2">
        <v>38687</v>
      </c>
      <c r="E978" s="2">
        <v>73050</v>
      </c>
    </row>
    <row r="979" spans="1:5">
      <c r="A979" t="s">
        <v>385</v>
      </c>
      <c r="B979" t="s">
        <v>262</v>
      </c>
      <c r="C979" t="s">
        <v>33</v>
      </c>
      <c r="D979" s="2">
        <v>38687</v>
      </c>
      <c r="E979" s="2">
        <v>73050</v>
      </c>
    </row>
    <row r="980" spans="1:5">
      <c r="A980" t="s">
        <v>386</v>
      </c>
      <c r="B980" t="s">
        <v>262</v>
      </c>
      <c r="C980" t="s">
        <v>33</v>
      </c>
      <c r="D980" s="2">
        <v>38687</v>
      </c>
      <c r="E980" s="2">
        <v>73050</v>
      </c>
    </row>
    <row r="981" spans="1:5">
      <c r="A981" t="s">
        <v>538</v>
      </c>
      <c r="B981" t="s">
        <v>262</v>
      </c>
      <c r="C981" t="s">
        <v>33</v>
      </c>
      <c r="D981" s="2">
        <v>38687</v>
      </c>
      <c r="E981" s="2">
        <v>73050</v>
      </c>
    </row>
    <row r="982" spans="1:5">
      <c r="A982" t="s">
        <v>1235</v>
      </c>
      <c r="B982" t="s">
        <v>262</v>
      </c>
      <c r="C982" t="s">
        <v>33</v>
      </c>
      <c r="D982" s="2">
        <v>38687</v>
      </c>
      <c r="E982" s="2">
        <v>73050</v>
      </c>
    </row>
    <row r="983" spans="1:5">
      <c r="A983" t="s">
        <v>1501</v>
      </c>
      <c r="B983" t="s">
        <v>262</v>
      </c>
      <c r="C983" t="s">
        <v>33</v>
      </c>
      <c r="D983" s="2">
        <v>38687</v>
      </c>
      <c r="E983" s="2">
        <v>73050</v>
      </c>
    </row>
    <row r="984" spans="1:5">
      <c r="A984" t="s">
        <v>1502</v>
      </c>
      <c r="B984" t="s">
        <v>262</v>
      </c>
      <c r="C984" t="s">
        <v>33</v>
      </c>
      <c r="D984" s="2">
        <v>38687</v>
      </c>
      <c r="E984" s="2">
        <v>73050</v>
      </c>
    </row>
    <row r="985" spans="1:5">
      <c r="A985" t="s">
        <v>1503</v>
      </c>
      <c r="B985" t="s">
        <v>262</v>
      </c>
      <c r="C985" t="s">
        <v>33</v>
      </c>
      <c r="D985" s="2">
        <v>38687</v>
      </c>
      <c r="E985" s="2">
        <v>73050</v>
      </c>
    </row>
    <row r="986" spans="1:5">
      <c r="A986" t="s">
        <v>1504</v>
      </c>
      <c r="B986" t="s">
        <v>262</v>
      </c>
      <c r="C986" t="s">
        <v>33</v>
      </c>
      <c r="D986" s="2">
        <v>38687</v>
      </c>
      <c r="E986" s="2">
        <v>73050</v>
      </c>
    </row>
    <row r="987" spans="1:5">
      <c r="A987" t="s">
        <v>1505</v>
      </c>
      <c r="B987" t="s">
        <v>262</v>
      </c>
      <c r="C987" t="s">
        <v>33</v>
      </c>
      <c r="D987" s="2">
        <v>38687</v>
      </c>
      <c r="E987" s="2">
        <v>73050</v>
      </c>
    </row>
    <row r="988" spans="1:5">
      <c r="A988" t="s">
        <v>1506</v>
      </c>
      <c r="B988" t="s">
        <v>262</v>
      </c>
      <c r="C988" t="s">
        <v>33</v>
      </c>
      <c r="D988" s="2">
        <v>38687</v>
      </c>
      <c r="E988" s="2">
        <v>73050</v>
      </c>
    </row>
    <row r="989" spans="1:5">
      <c r="A989" t="s">
        <v>1000</v>
      </c>
      <c r="B989" t="s">
        <v>262</v>
      </c>
      <c r="C989" t="s">
        <v>33</v>
      </c>
      <c r="D989" s="2">
        <v>38687</v>
      </c>
      <c r="E989" s="2">
        <v>73050</v>
      </c>
    </row>
    <row r="990" spans="1:5">
      <c r="A990" t="s">
        <v>1001</v>
      </c>
      <c r="B990" t="s">
        <v>262</v>
      </c>
      <c r="C990" t="s">
        <v>33</v>
      </c>
      <c r="D990" s="2">
        <v>38687</v>
      </c>
      <c r="E990" s="2">
        <v>73050</v>
      </c>
    </row>
    <row r="991" spans="1:5">
      <c r="A991" t="s">
        <v>1002</v>
      </c>
      <c r="B991" t="s">
        <v>262</v>
      </c>
      <c r="C991" t="s">
        <v>33</v>
      </c>
      <c r="D991" s="2">
        <v>38687</v>
      </c>
      <c r="E991" s="2">
        <v>73050</v>
      </c>
    </row>
    <row r="992" spans="1:5">
      <c r="A992" t="s">
        <v>1236</v>
      </c>
      <c r="B992" t="s">
        <v>262</v>
      </c>
      <c r="C992" t="s">
        <v>33</v>
      </c>
      <c r="D992" s="2">
        <v>38687</v>
      </c>
      <c r="E992" s="2">
        <v>73050</v>
      </c>
    </row>
    <row r="993" spans="1:5">
      <c r="A993" t="s">
        <v>2226</v>
      </c>
      <c r="B993" t="s">
        <v>262</v>
      </c>
      <c r="C993" t="s">
        <v>33</v>
      </c>
      <c r="D993" s="2">
        <v>38687</v>
      </c>
      <c r="E993" s="2">
        <v>73050</v>
      </c>
    </row>
    <row r="994" spans="1:5">
      <c r="A994" t="s">
        <v>2227</v>
      </c>
      <c r="B994" t="s">
        <v>262</v>
      </c>
      <c r="C994" t="s">
        <v>33</v>
      </c>
      <c r="D994" s="2">
        <v>38687</v>
      </c>
      <c r="E994" s="2">
        <v>73050</v>
      </c>
    </row>
    <row r="995" spans="1:5">
      <c r="A995" t="s">
        <v>2228</v>
      </c>
      <c r="B995" t="s">
        <v>262</v>
      </c>
      <c r="C995" t="s">
        <v>33</v>
      </c>
      <c r="D995" s="2">
        <v>38687</v>
      </c>
      <c r="E995" s="2">
        <v>73050</v>
      </c>
    </row>
    <row r="996" spans="1:5">
      <c r="A996" t="s">
        <v>2229</v>
      </c>
      <c r="B996" t="s">
        <v>262</v>
      </c>
      <c r="C996" t="s">
        <v>33</v>
      </c>
      <c r="D996" s="2">
        <v>38687</v>
      </c>
      <c r="E996" s="2">
        <v>73050</v>
      </c>
    </row>
    <row r="997" spans="1:5">
      <c r="A997" t="s">
        <v>2230</v>
      </c>
      <c r="B997" t="s">
        <v>262</v>
      </c>
      <c r="C997" t="s">
        <v>33</v>
      </c>
      <c r="D997" s="2">
        <v>38687</v>
      </c>
      <c r="E997" s="2">
        <v>73050</v>
      </c>
    </row>
    <row r="998" spans="1:5">
      <c r="A998" t="s">
        <v>2231</v>
      </c>
      <c r="B998" t="s">
        <v>262</v>
      </c>
      <c r="C998" t="s">
        <v>33</v>
      </c>
      <c r="D998" s="2">
        <v>38687</v>
      </c>
      <c r="E998" s="2">
        <v>73050</v>
      </c>
    </row>
    <row r="999" spans="1:5">
      <c r="A999" t="s">
        <v>2232</v>
      </c>
      <c r="B999" t="s">
        <v>262</v>
      </c>
      <c r="C999" t="s">
        <v>33</v>
      </c>
      <c r="D999" s="2">
        <v>38687</v>
      </c>
      <c r="E999" s="2">
        <v>73050</v>
      </c>
    </row>
    <row r="1000" spans="1:5">
      <c r="A1000" t="s">
        <v>842</v>
      </c>
      <c r="B1000" t="s">
        <v>262</v>
      </c>
      <c r="C1000" t="s">
        <v>33</v>
      </c>
      <c r="D1000" s="2">
        <v>38687</v>
      </c>
      <c r="E1000" s="2">
        <v>73050</v>
      </c>
    </row>
    <row r="1001" spans="1:5">
      <c r="A1001" t="s">
        <v>843</v>
      </c>
      <c r="B1001" t="s">
        <v>262</v>
      </c>
      <c r="C1001" t="s">
        <v>33</v>
      </c>
      <c r="D1001" s="2">
        <v>38687</v>
      </c>
      <c r="E1001" s="2">
        <v>73050</v>
      </c>
    </row>
    <row r="1002" spans="1:5">
      <c r="A1002" t="s">
        <v>1507</v>
      </c>
      <c r="B1002" t="s">
        <v>262</v>
      </c>
      <c r="C1002" t="s">
        <v>33</v>
      </c>
      <c r="D1002" s="2">
        <v>38687</v>
      </c>
      <c r="E1002" s="2">
        <v>73050</v>
      </c>
    </row>
    <row r="1003" spans="1:5">
      <c r="A1003" t="s">
        <v>1508</v>
      </c>
      <c r="B1003" t="s">
        <v>262</v>
      </c>
      <c r="C1003" t="s">
        <v>33</v>
      </c>
      <c r="D1003" s="2">
        <v>38687</v>
      </c>
      <c r="E1003" s="2">
        <v>73050</v>
      </c>
    </row>
    <row r="1004" spans="1:5">
      <c r="A1004" t="s">
        <v>1509</v>
      </c>
      <c r="B1004" t="s">
        <v>262</v>
      </c>
      <c r="C1004" t="s">
        <v>33</v>
      </c>
      <c r="D1004" s="2">
        <v>38687</v>
      </c>
      <c r="E1004" s="2">
        <v>73050</v>
      </c>
    </row>
    <row r="1005" spans="1:5">
      <c r="A1005" t="s">
        <v>1510</v>
      </c>
      <c r="B1005" t="s">
        <v>262</v>
      </c>
      <c r="C1005" t="s">
        <v>33</v>
      </c>
      <c r="D1005" s="2">
        <v>38687</v>
      </c>
      <c r="E1005" s="2">
        <v>73050</v>
      </c>
    </row>
    <row r="1006" spans="1:5">
      <c r="A1006" t="s">
        <v>1003</v>
      </c>
      <c r="B1006" t="s">
        <v>262</v>
      </c>
      <c r="C1006" t="s">
        <v>33</v>
      </c>
      <c r="D1006" s="2">
        <v>38687</v>
      </c>
      <c r="E1006" s="2">
        <v>73050</v>
      </c>
    </row>
    <row r="1007" spans="1:5">
      <c r="A1007" t="s">
        <v>1004</v>
      </c>
      <c r="B1007" t="s">
        <v>262</v>
      </c>
      <c r="C1007" t="s">
        <v>33</v>
      </c>
      <c r="D1007" s="2">
        <v>38687</v>
      </c>
      <c r="E1007" s="2">
        <v>73050</v>
      </c>
    </row>
    <row r="1008" spans="1:5">
      <c r="A1008" t="s">
        <v>1005</v>
      </c>
      <c r="B1008" t="s">
        <v>262</v>
      </c>
      <c r="C1008" t="s">
        <v>33</v>
      </c>
      <c r="D1008" s="2">
        <v>38687</v>
      </c>
      <c r="E1008" s="2">
        <v>73050</v>
      </c>
    </row>
    <row r="1009" spans="1:5">
      <c r="A1009" t="s">
        <v>844</v>
      </c>
      <c r="B1009" t="s">
        <v>262</v>
      </c>
      <c r="C1009" t="s">
        <v>33</v>
      </c>
      <c r="D1009" s="2">
        <v>38687</v>
      </c>
      <c r="E1009" s="2">
        <v>73050</v>
      </c>
    </row>
    <row r="1010" spans="1:5">
      <c r="A1010" t="s">
        <v>2233</v>
      </c>
      <c r="B1010" t="s">
        <v>262</v>
      </c>
      <c r="C1010" t="s">
        <v>33</v>
      </c>
      <c r="D1010" s="2">
        <v>38687</v>
      </c>
      <c r="E1010" s="2">
        <v>73050</v>
      </c>
    </row>
    <row r="1011" spans="1:5">
      <c r="A1011" t="s">
        <v>2234</v>
      </c>
      <c r="B1011" t="s">
        <v>262</v>
      </c>
      <c r="C1011" t="s">
        <v>33</v>
      </c>
      <c r="D1011" s="2">
        <v>38687</v>
      </c>
      <c r="E1011" s="2">
        <v>73050</v>
      </c>
    </row>
    <row r="1012" spans="1:5">
      <c r="A1012" t="s">
        <v>2235</v>
      </c>
      <c r="B1012" t="s">
        <v>262</v>
      </c>
      <c r="C1012" t="s">
        <v>33</v>
      </c>
      <c r="D1012" s="2">
        <v>38687</v>
      </c>
      <c r="E1012" s="2">
        <v>73050</v>
      </c>
    </row>
    <row r="1013" spans="1:5">
      <c r="A1013" t="s">
        <v>2236</v>
      </c>
      <c r="B1013" t="s">
        <v>262</v>
      </c>
      <c r="C1013" t="s">
        <v>33</v>
      </c>
      <c r="D1013" s="2">
        <v>38687</v>
      </c>
      <c r="E1013" s="2">
        <v>73050</v>
      </c>
    </row>
    <row r="1014" spans="1:5">
      <c r="A1014" t="s">
        <v>2237</v>
      </c>
      <c r="B1014" t="s">
        <v>262</v>
      </c>
      <c r="C1014" t="s">
        <v>33</v>
      </c>
      <c r="D1014" s="2">
        <v>38687</v>
      </c>
      <c r="E1014" s="2">
        <v>73050</v>
      </c>
    </row>
    <row r="1015" spans="1:5">
      <c r="A1015" t="s">
        <v>2238</v>
      </c>
      <c r="B1015" t="s">
        <v>262</v>
      </c>
      <c r="C1015" t="s">
        <v>33</v>
      </c>
      <c r="D1015" s="2">
        <v>38687</v>
      </c>
      <c r="E1015" s="2">
        <v>73050</v>
      </c>
    </row>
    <row r="1016" spans="1:5">
      <c r="A1016" t="s">
        <v>539</v>
      </c>
      <c r="B1016" t="s">
        <v>262</v>
      </c>
      <c r="C1016" t="s">
        <v>33</v>
      </c>
      <c r="D1016" s="2">
        <v>38687</v>
      </c>
      <c r="E1016" s="2">
        <v>73050</v>
      </c>
    </row>
    <row r="1017" spans="1:5">
      <c r="A1017" t="s">
        <v>540</v>
      </c>
      <c r="B1017" t="s">
        <v>262</v>
      </c>
      <c r="C1017" t="s">
        <v>33</v>
      </c>
      <c r="D1017" s="2">
        <v>38687</v>
      </c>
      <c r="E1017" s="2">
        <v>73050</v>
      </c>
    </row>
    <row r="1018" spans="1:5">
      <c r="A1018" t="s">
        <v>1511</v>
      </c>
      <c r="B1018" t="s">
        <v>262</v>
      </c>
      <c r="C1018" t="s">
        <v>33</v>
      </c>
      <c r="D1018" s="2">
        <v>38687</v>
      </c>
      <c r="E1018" s="2">
        <v>73050</v>
      </c>
    </row>
    <row r="1019" spans="1:5">
      <c r="A1019" t="s">
        <v>1512</v>
      </c>
      <c r="B1019" t="s">
        <v>262</v>
      </c>
      <c r="C1019" t="s">
        <v>33</v>
      </c>
      <c r="D1019" s="2">
        <v>38687</v>
      </c>
      <c r="E1019" s="2">
        <v>73050</v>
      </c>
    </row>
    <row r="1020" spans="1:5">
      <c r="A1020" t="s">
        <v>1006</v>
      </c>
      <c r="B1020" t="s">
        <v>262</v>
      </c>
      <c r="C1020" t="s">
        <v>33</v>
      </c>
      <c r="D1020" s="2">
        <v>38687</v>
      </c>
      <c r="E1020" s="2">
        <v>73050</v>
      </c>
    </row>
    <row r="1021" spans="1:5">
      <c r="A1021" t="s">
        <v>1007</v>
      </c>
      <c r="B1021" t="s">
        <v>262</v>
      </c>
      <c r="C1021" t="s">
        <v>33</v>
      </c>
      <c r="D1021" s="2">
        <v>38687</v>
      </c>
      <c r="E1021" s="2">
        <v>73050</v>
      </c>
    </row>
    <row r="1022" spans="1:5">
      <c r="A1022" t="s">
        <v>1008</v>
      </c>
      <c r="B1022" t="s">
        <v>262</v>
      </c>
      <c r="C1022" t="s">
        <v>33</v>
      </c>
      <c r="D1022" s="2">
        <v>38687</v>
      </c>
      <c r="E1022" s="2">
        <v>73050</v>
      </c>
    </row>
    <row r="1023" spans="1:5">
      <c r="A1023" t="s">
        <v>2239</v>
      </c>
      <c r="B1023" t="s">
        <v>262</v>
      </c>
      <c r="C1023" t="s">
        <v>33</v>
      </c>
      <c r="D1023" s="2">
        <v>38687</v>
      </c>
      <c r="E1023" s="2">
        <v>73050</v>
      </c>
    </row>
    <row r="1024" spans="1:5">
      <c r="A1024" t="s">
        <v>2240</v>
      </c>
      <c r="B1024" t="s">
        <v>262</v>
      </c>
      <c r="C1024" t="s">
        <v>33</v>
      </c>
      <c r="D1024" s="2">
        <v>38687</v>
      </c>
      <c r="E1024" s="2">
        <v>73050</v>
      </c>
    </row>
    <row r="1025" spans="1:5">
      <c r="A1025" t="s">
        <v>2241</v>
      </c>
      <c r="B1025" t="s">
        <v>262</v>
      </c>
      <c r="C1025" t="s">
        <v>33</v>
      </c>
      <c r="D1025" s="2">
        <v>38687</v>
      </c>
      <c r="E1025" s="2">
        <v>73050</v>
      </c>
    </row>
    <row r="1026" spans="1:5">
      <c r="A1026" t="s">
        <v>2242</v>
      </c>
      <c r="B1026" t="s">
        <v>262</v>
      </c>
      <c r="C1026" t="s">
        <v>33</v>
      </c>
      <c r="D1026" s="2">
        <v>38687</v>
      </c>
      <c r="E1026" s="2">
        <v>73050</v>
      </c>
    </row>
    <row r="1027" spans="1:5">
      <c r="A1027" t="s">
        <v>2243</v>
      </c>
      <c r="B1027" t="s">
        <v>262</v>
      </c>
      <c r="C1027" t="s">
        <v>33</v>
      </c>
      <c r="D1027" s="2">
        <v>38687</v>
      </c>
      <c r="E1027" s="2">
        <v>73050</v>
      </c>
    </row>
    <row r="1028" spans="1:5">
      <c r="A1028" t="s">
        <v>1848</v>
      </c>
      <c r="B1028" t="s">
        <v>262</v>
      </c>
      <c r="C1028" t="s">
        <v>33</v>
      </c>
      <c r="D1028" s="2">
        <v>38687</v>
      </c>
      <c r="E1028" s="2">
        <v>73050</v>
      </c>
    </row>
    <row r="1029" spans="1:5">
      <c r="A1029" t="s">
        <v>1932</v>
      </c>
      <c r="B1029" t="s">
        <v>262</v>
      </c>
      <c r="C1029" t="s">
        <v>33</v>
      </c>
      <c r="D1029" s="2">
        <v>38687</v>
      </c>
      <c r="E1029" s="2">
        <v>73050</v>
      </c>
    </row>
    <row r="1030" spans="1:5">
      <c r="A1030" t="s">
        <v>1849</v>
      </c>
      <c r="B1030" t="s">
        <v>262</v>
      </c>
      <c r="C1030" t="s">
        <v>33</v>
      </c>
      <c r="D1030" s="2">
        <v>38687</v>
      </c>
      <c r="E1030" s="2">
        <v>73050</v>
      </c>
    </row>
    <row r="1031" spans="1:5">
      <c r="A1031" t="s">
        <v>1933</v>
      </c>
      <c r="B1031" t="s">
        <v>262</v>
      </c>
      <c r="C1031" t="s">
        <v>33</v>
      </c>
      <c r="D1031" s="2">
        <v>38687</v>
      </c>
      <c r="E1031" s="2">
        <v>73050</v>
      </c>
    </row>
    <row r="1032" spans="1:5">
      <c r="A1032" t="s">
        <v>1934</v>
      </c>
      <c r="B1032" t="s">
        <v>262</v>
      </c>
      <c r="C1032" t="s">
        <v>33</v>
      </c>
      <c r="D1032" s="2">
        <v>38687</v>
      </c>
      <c r="E1032" s="2">
        <v>73050</v>
      </c>
    </row>
    <row r="1033" spans="1:5">
      <c r="A1033" t="s">
        <v>1935</v>
      </c>
      <c r="B1033" t="s">
        <v>262</v>
      </c>
      <c r="C1033" t="s">
        <v>33</v>
      </c>
      <c r="D1033" s="2">
        <v>38687</v>
      </c>
      <c r="E1033" s="2">
        <v>73050</v>
      </c>
    </row>
    <row r="1034" spans="1:5">
      <c r="A1034" t="s">
        <v>1936</v>
      </c>
      <c r="B1034" t="s">
        <v>262</v>
      </c>
      <c r="C1034" t="s">
        <v>33</v>
      </c>
      <c r="D1034" s="2">
        <v>38687</v>
      </c>
      <c r="E1034" s="2">
        <v>73050</v>
      </c>
    </row>
    <row r="1035" spans="1:5">
      <c r="A1035" t="s">
        <v>1850</v>
      </c>
      <c r="B1035" t="s">
        <v>262</v>
      </c>
      <c r="C1035" t="s">
        <v>33</v>
      </c>
      <c r="D1035" s="2">
        <v>38687</v>
      </c>
      <c r="E1035" s="2">
        <v>73050</v>
      </c>
    </row>
    <row r="1036" spans="1:5">
      <c r="A1036" t="s">
        <v>1937</v>
      </c>
      <c r="B1036" t="s">
        <v>262</v>
      </c>
      <c r="C1036" t="s">
        <v>33</v>
      </c>
      <c r="D1036" s="2">
        <v>38687</v>
      </c>
      <c r="E1036" s="2">
        <v>73050</v>
      </c>
    </row>
    <row r="1037" spans="1:5">
      <c r="A1037" t="s">
        <v>1851</v>
      </c>
      <c r="B1037" t="s">
        <v>262</v>
      </c>
      <c r="C1037" t="s">
        <v>33</v>
      </c>
      <c r="D1037" s="2">
        <v>38687</v>
      </c>
      <c r="E1037" s="2">
        <v>73050</v>
      </c>
    </row>
    <row r="1038" spans="1:5">
      <c r="A1038" t="s">
        <v>1938</v>
      </c>
      <c r="B1038" t="s">
        <v>262</v>
      </c>
      <c r="C1038" t="s">
        <v>33</v>
      </c>
      <c r="D1038" s="2">
        <v>38687</v>
      </c>
      <c r="E1038" s="2">
        <v>73050</v>
      </c>
    </row>
    <row r="1039" spans="1:5">
      <c r="A1039" t="s">
        <v>1939</v>
      </c>
      <c r="B1039" t="s">
        <v>262</v>
      </c>
      <c r="C1039" t="s">
        <v>33</v>
      </c>
      <c r="D1039" s="2">
        <v>38687</v>
      </c>
      <c r="E1039" s="2">
        <v>73050</v>
      </c>
    </row>
    <row r="1040" spans="1:5">
      <c r="A1040" t="s">
        <v>1940</v>
      </c>
      <c r="B1040" t="s">
        <v>262</v>
      </c>
      <c r="C1040" t="s">
        <v>33</v>
      </c>
      <c r="D1040" s="2">
        <v>38687</v>
      </c>
      <c r="E1040" s="2">
        <v>73050</v>
      </c>
    </row>
    <row r="1041" spans="1:5">
      <c r="A1041" t="s">
        <v>1941</v>
      </c>
      <c r="B1041" t="s">
        <v>262</v>
      </c>
      <c r="C1041" t="s">
        <v>33</v>
      </c>
      <c r="D1041" s="2">
        <v>38687</v>
      </c>
      <c r="E1041" s="2">
        <v>73050</v>
      </c>
    </row>
    <row r="1042" spans="1:5">
      <c r="A1042" t="s">
        <v>387</v>
      </c>
      <c r="B1042" t="s">
        <v>262</v>
      </c>
      <c r="C1042" t="s">
        <v>33</v>
      </c>
      <c r="D1042" s="2">
        <v>38687</v>
      </c>
      <c r="E1042" s="2">
        <v>73050</v>
      </c>
    </row>
    <row r="1043" spans="1:5">
      <c r="A1043" t="s">
        <v>541</v>
      </c>
      <c r="B1043" t="s">
        <v>262</v>
      </c>
      <c r="C1043" t="s">
        <v>33</v>
      </c>
      <c r="D1043" s="2">
        <v>38687</v>
      </c>
      <c r="E1043" s="2">
        <v>73050</v>
      </c>
    </row>
    <row r="1044" spans="1:5">
      <c r="A1044" t="s">
        <v>388</v>
      </c>
      <c r="B1044" t="s">
        <v>262</v>
      </c>
      <c r="C1044" t="s">
        <v>33</v>
      </c>
      <c r="D1044" s="2">
        <v>38687</v>
      </c>
      <c r="E1044" s="2">
        <v>73050</v>
      </c>
    </row>
    <row r="1045" spans="1:5">
      <c r="A1045" t="s">
        <v>389</v>
      </c>
      <c r="B1045" t="s">
        <v>262</v>
      </c>
      <c r="C1045" t="s">
        <v>33</v>
      </c>
      <c r="D1045" s="2">
        <v>38687</v>
      </c>
      <c r="E1045" s="2">
        <v>73050</v>
      </c>
    </row>
    <row r="1046" spans="1:5">
      <c r="A1046" t="s">
        <v>390</v>
      </c>
      <c r="B1046" t="s">
        <v>262</v>
      </c>
      <c r="C1046" t="s">
        <v>33</v>
      </c>
      <c r="D1046" s="2">
        <v>38687</v>
      </c>
      <c r="E1046" s="2">
        <v>73050</v>
      </c>
    </row>
    <row r="1047" spans="1:5">
      <c r="A1047" t="s">
        <v>1513</v>
      </c>
      <c r="B1047" t="s">
        <v>262</v>
      </c>
      <c r="C1047" t="s">
        <v>33</v>
      </c>
      <c r="D1047" s="2">
        <v>38687</v>
      </c>
      <c r="E1047" s="2">
        <v>73050</v>
      </c>
    </row>
    <row r="1048" spans="1:5">
      <c r="A1048" t="s">
        <v>1514</v>
      </c>
      <c r="B1048" t="s">
        <v>262</v>
      </c>
      <c r="C1048" t="s">
        <v>33</v>
      </c>
      <c r="D1048" s="2">
        <v>38687</v>
      </c>
      <c r="E1048" s="2">
        <v>73050</v>
      </c>
    </row>
    <row r="1049" spans="1:5">
      <c r="A1049" t="s">
        <v>1515</v>
      </c>
      <c r="B1049" t="s">
        <v>262</v>
      </c>
      <c r="C1049" t="s">
        <v>33</v>
      </c>
      <c r="D1049" s="2">
        <v>38687</v>
      </c>
      <c r="E1049" s="2">
        <v>73050</v>
      </c>
    </row>
    <row r="1050" spans="1:5">
      <c r="A1050" t="s">
        <v>1516</v>
      </c>
      <c r="B1050" t="s">
        <v>262</v>
      </c>
      <c r="C1050" t="s">
        <v>33</v>
      </c>
      <c r="D1050" s="2">
        <v>38687</v>
      </c>
      <c r="E1050" s="2">
        <v>73050</v>
      </c>
    </row>
    <row r="1051" spans="1:5">
      <c r="A1051" t="s">
        <v>1517</v>
      </c>
      <c r="B1051" t="s">
        <v>262</v>
      </c>
      <c r="C1051" t="s">
        <v>33</v>
      </c>
      <c r="D1051" s="2">
        <v>38687</v>
      </c>
      <c r="E1051" s="2">
        <v>73050</v>
      </c>
    </row>
    <row r="1052" spans="1:5">
      <c r="A1052" t="s">
        <v>1518</v>
      </c>
      <c r="B1052" t="s">
        <v>262</v>
      </c>
      <c r="C1052" t="s">
        <v>33</v>
      </c>
      <c r="D1052" s="2">
        <v>38687</v>
      </c>
      <c r="E1052" s="2">
        <v>73050</v>
      </c>
    </row>
    <row r="1053" spans="1:5">
      <c r="A1053" t="s">
        <v>1009</v>
      </c>
      <c r="B1053" t="s">
        <v>262</v>
      </c>
      <c r="C1053" t="s">
        <v>33</v>
      </c>
      <c r="D1053" s="2">
        <v>38687</v>
      </c>
      <c r="E1053" s="2">
        <v>73050</v>
      </c>
    </row>
    <row r="1054" spans="1:5">
      <c r="A1054" t="s">
        <v>1010</v>
      </c>
      <c r="B1054" t="s">
        <v>262</v>
      </c>
      <c r="C1054" t="s">
        <v>33</v>
      </c>
      <c r="D1054" s="2">
        <v>38687</v>
      </c>
      <c r="E1054" s="2">
        <v>73050</v>
      </c>
    </row>
    <row r="1055" spans="1:5">
      <c r="A1055" t="s">
        <v>1011</v>
      </c>
      <c r="B1055" t="s">
        <v>262</v>
      </c>
      <c r="C1055" t="s">
        <v>33</v>
      </c>
      <c r="D1055" s="2">
        <v>38687</v>
      </c>
      <c r="E1055" s="2">
        <v>73050</v>
      </c>
    </row>
    <row r="1056" spans="1:5">
      <c r="A1056" t="s">
        <v>718</v>
      </c>
      <c r="B1056" t="s">
        <v>262</v>
      </c>
      <c r="C1056" t="s">
        <v>33</v>
      </c>
      <c r="D1056" s="2">
        <v>38687</v>
      </c>
      <c r="E1056" s="2">
        <v>73050</v>
      </c>
    </row>
    <row r="1057" spans="1:5">
      <c r="A1057" t="s">
        <v>2244</v>
      </c>
      <c r="B1057" t="s">
        <v>262</v>
      </c>
      <c r="C1057" t="s">
        <v>33</v>
      </c>
      <c r="D1057" s="2">
        <v>38687</v>
      </c>
      <c r="E1057" s="2">
        <v>73050</v>
      </c>
    </row>
    <row r="1058" spans="1:5">
      <c r="A1058" t="s">
        <v>2245</v>
      </c>
      <c r="B1058" t="s">
        <v>262</v>
      </c>
      <c r="C1058" t="s">
        <v>33</v>
      </c>
      <c r="D1058" s="2">
        <v>38687</v>
      </c>
      <c r="E1058" s="2">
        <v>73050</v>
      </c>
    </row>
    <row r="1059" spans="1:5">
      <c r="A1059" t="s">
        <v>2246</v>
      </c>
      <c r="B1059" t="s">
        <v>262</v>
      </c>
      <c r="C1059" t="s">
        <v>33</v>
      </c>
      <c r="D1059" s="2">
        <v>38687</v>
      </c>
      <c r="E1059" s="2">
        <v>73050</v>
      </c>
    </row>
    <row r="1060" spans="1:5">
      <c r="A1060" t="s">
        <v>2247</v>
      </c>
      <c r="B1060" t="s">
        <v>262</v>
      </c>
      <c r="C1060" t="s">
        <v>33</v>
      </c>
      <c r="D1060" s="2">
        <v>38687</v>
      </c>
      <c r="E1060" s="2">
        <v>73050</v>
      </c>
    </row>
    <row r="1061" spans="1:5">
      <c r="A1061" t="s">
        <v>2248</v>
      </c>
      <c r="B1061" t="s">
        <v>262</v>
      </c>
      <c r="C1061" t="s">
        <v>33</v>
      </c>
      <c r="D1061" s="2">
        <v>38687</v>
      </c>
      <c r="E1061" s="2">
        <v>73050</v>
      </c>
    </row>
    <row r="1062" spans="1:5">
      <c r="A1062" t="s">
        <v>2249</v>
      </c>
      <c r="B1062" t="s">
        <v>262</v>
      </c>
      <c r="C1062" t="s">
        <v>33</v>
      </c>
      <c r="D1062" s="2">
        <v>38687</v>
      </c>
      <c r="E1062" s="2">
        <v>73050</v>
      </c>
    </row>
    <row r="1063" spans="1:5">
      <c r="A1063" t="s">
        <v>2250</v>
      </c>
      <c r="B1063" t="s">
        <v>262</v>
      </c>
      <c r="C1063" t="s">
        <v>33</v>
      </c>
      <c r="D1063" s="2">
        <v>38687</v>
      </c>
      <c r="E1063" s="2">
        <v>73050</v>
      </c>
    </row>
    <row r="1064" spans="1:5">
      <c r="A1064" t="s">
        <v>2251</v>
      </c>
      <c r="B1064" t="s">
        <v>262</v>
      </c>
      <c r="C1064" t="s">
        <v>33</v>
      </c>
      <c r="D1064" s="2">
        <v>38687</v>
      </c>
      <c r="E1064" s="2">
        <v>73050</v>
      </c>
    </row>
    <row r="1065" spans="1:5">
      <c r="A1065" t="s">
        <v>2252</v>
      </c>
      <c r="B1065" t="s">
        <v>262</v>
      </c>
      <c r="C1065" t="s">
        <v>33</v>
      </c>
      <c r="D1065" s="2">
        <v>38687</v>
      </c>
      <c r="E1065" s="2">
        <v>73050</v>
      </c>
    </row>
    <row r="1066" spans="1:5">
      <c r="A1066" t="s">
        <v>391</v>
      </c>
      <c r="B1066" t="s">
        <v>262</v>
      </c>
      <c r="C1066" t="s">
        <v>33</v>
      </c>
      <c r="D1066" s="2">
        <v>38687</v>
      </c>
      <c r="E1066" s="2">
        <v>73050</v>
      </c>
    </row>
    <row r="1067" spans="1:5">
      <c r="A1067" t="s">
        <v>542</v>
      </c>
      <c r="B1067" t="s">
        <v>262</v>
      </c>
      <c r="C1067" t="s">
        <v>33</v>
      </c>
      <c r="D1067" s="2">
        <v>38687</v>
      </c>
      <c r="E1067" s="2">
        <v>73050</v>
      </c>
    </row>
    <row r="1068" spans="1:5">
      <c r="A1068" t="s">
        <v>392</v>
      </c>
      <c r="B1068" t="s">
        <v>262</v>
      </c>
      <c r="C1068" t="s">
        <v>33</v>
      </c>
      <c r="D1068" s="2">
        <v>38687</v>
      </c>
      <c r="E1068" s="2">
        <v>73050</v>
      </c>
    </row>
    <row r="1069" spans="1:5">
      <c r="A1069" t="s">
        <v>393</v>
      </c>
      <c r="B1069" t="s">
        <v>262</v>
      </c>
      <c r="C1069" t="s">
        <v>33</v>
      </c>
      <c r="D1069" s="2">
        <v>38687</v>
      </c>
      <c r="E1069" s="2">
        <v>73050</v>
      </c>
    </row>
    <row r="1070" spans="1:5">
      <c r="A1070" t="s">
        <v>394</v>
      </c>
      <c r="B1070" t="s">
        <v>262</v>
      </c>
      <c r="C1070" t="s">
        <v>33</v>
      </c>
      <c r="D1070" s="2">
        <v>38687</v>
      </c>
      <c r="E1070" s="2">
        <v>73050</v>
      </c>
    </row>
    <row r="1071" spans="1:5">
      <c r="A1071" t="s">
        <v>1519</v>
      </c>
      <c r="B1071" t="s">
        <v>262</v>
      </c>
      <c r="C1071" t="s">
        <v>33</v>
      </c>
      <c r="D1071" s="2">
        <v>38687</v>
      </c>
      <c r="E1071" s="2">
        <v>73050</v>
      </c>
    </row>
    <row r="1072" spans="1:5">
      <c r="A1072" t="s">
        <v>1520</v>
      </c>
      <c r="B1072" t="s">
        <v>262</v>
      </c>
      <c r="C1072" t="s">
        <v>33</v>
      </c>
      <c r="D1072" s="2">
        <v>38687</v>
      </c>
      <c r="E1072" s="2">
        <v>73050</v>
      </c>
    </row>
    <row r="1073" spans="1:5">
      <c r="A1073" t="s">
        <v>1521</v>
      </c>
      <c r="B1073" t="s">
        <v>262</v>
      </c>
      <c r="C1073" t="s">
        <v>33</v>
      </c>
      <c r="D1073" s="2">
        <v>38687</v>
      </c>
      <c r="E1073" s="2">
        <v>73050</v>
      </c>
    </row>
    <row r="1074" spans="1:5">
      <c r="A1074" t="s">
        <v>1522</v>
      </c>
      <c r="B1074" t="s">
        <v>262</v>
      </c>
      <c r="C1074" t="s">
        <v>33</v>
      </c>
      <c r="D1074" s="2">
        <v>38687</v>
      </c>
      <c r="E1074" s="2">
        <v>73050</v>
      </c>
    </row>
    <row r="1075" spans="1:5">
      <c r="A1075" t="s">
        <v>1523</v>
      </c>
      <c r="B1075" t="s">
        <v>262</v>
      </c>
      <c r="C1075" t="s">
        <v>33</v>
      </c>
      <c r="D1075" s="2">
        <v>38687</v>
      </c>
      <c r="E1075" s="2">
        <v>73050</v>
      </c>
    </row>
    <row r="1076" spans="1:5">
      <c r="A1076" t="s">
        <v>1524</v>
      </c>
      <c r="B1076" t="s">
        <v>262</v>
      </c>
      <c r="C1076" t="s">
        <v>33</v>
      </c>
      <c r="D1076" s="2">
        <v>38687</v>
      </c>
      <c r="E1076" s="2">
        <v>73050</v>
      </c>
    </row>
    <row r="1077" spans="1:5">
      <c r="A1077" t="s">
        <v>1012</v>
      </c>
      <c r="B1077" t="s">
        <v>262</v>
      </c>
      <c r="C1077" t="s">
        <v>33</v>
      </c>
      <c r="D1077" s="2">
        <v>38687</v>
      </c>
      <c r="E1077" s="2">
        <v>73050</v>
      </c>
    </row>
    <row r="1078" spans="1:5">
      <c r="A1078" t="s">
        <v>1013</v>
      </c>
      <c r="B1078" t="s">
        <v>262</v>
      </c>
      <c r="C1078" t="s">
        <v>33</v>
      </c>
      <c r="D1078" s="2">
        <v>38687</v>
      </c>
      <c r="E1078" s="2">
        <v>73050</v>
      </c>
    </row>
    <row r="1079" spans="1:5">
      <c r="A1079" t="s">
        <v>1014</v>
      </c>
      <c r="B1079" t="s">
        <v>262</v>
      </c>
      <c r="C1079" t="s">
        <v>33</v>
      </c>
      <c r="D1079" s="2">
        <v>38687</v>
      </c>
      <c r="E1079" s="2">
        <v>73050</v>
      </c>
    </row>
    <row r="1080" spans="1:5">
      <c r="A1080" t="s">
        <v>719</v>
      </c>
      <c r="B1080" t="s">
        <v>262</v>
      </c>
      <c r="C1080" t="s">
        <v>33</v>
      </c>
      <c r="D1080" s="2">
        <v>38687</v>
      </c>
      <c r="E1080" s="2">
        <v>73050</v>
      </c>
    </row>
    <row r="1081" spans="1:5">
      <c r="A1081" t="s">
        <v>2253</v>
      </c>
      <c r="B1081" t="s">
        <v>262</v>
      </c>
      <c r="C1081" t="s">
        <v>33</v>
      </c>
      <c r="D1081" s="2">
        <v>38687</v>
      </c>
      <c r="E1081" s="2">
        <v>73050</v>
      </c>
    </row>
    <row r="1082" spans="1:5">
      <c r="A1082" t="s">
        <v>2254</v>
      </c>
      <c r="B1082" t="s">
        <v>262</v>
      </c>
      <c r="C1082" t="s">
        <v>33</v>
      </c>
      <c r="D1082" s="2">
        <v>38687</v>
      </c>
      <c r="E1082" s="2">
        <v>73050</v>
      </c>
    </row>
    <row r="1083" spans="1:5">
      <c r="A1083" t="s">
        <v>2255</v>
      </c>
      <c r="B1083" t="s">
        <v>262</v>
      </c>
      <c r="C1083" t="s">
        <v>33</v>
      </c>
      <c r="D1083" s="2">
        <v>38687</v>
      </c>
      <c r="E1083" s="2">
        <v>73050</v>
      </c>
    </row>
    <row r="1084" spans="1:5">
      <c r="A1084" t="s">
        <v>2256</v>
      </c>
      <c r="B1084" t="s">
        <v>262</v>
      </c>
      <c r="C1084" t="s">
        <v>33</v>
      </c>
      <c r="D1084" s="2">
        <v>38687</v>
      </c>
      <c r="E1084" s="2">
        <v>73050</v>
      </c>
    </row>
    <row r="1085" spans="1:5">
      <c r="A1085" t="s">
        <v>2257</v>
      </c>
      <c r="B1085" t="s">
        <v>262</v>
      </c>
      <c r="C1085" t="s">
        <v>33</v>
      </c>
      <c r="D1085" s="2">
        <v>38687</v>
      </c>
      <c r="E1085" s="2">
        <v>73050</v>
      </c>
    </row>
    <row r="1086" spans="1:5">
      <c r="A1086" t="s">
        <v>2258</v>
      </c>
      <c r="B1086" t="s">
        <v>262</v>
      </c>
      <c r="C1086" t="s">
        <v>33</v>
      </c>
      <c r="D1086" s="2">
        <v>38687</v>
      </c>
      <c r="E1086" s="2">
        <v>73050</v>
      </c>
    </row>
    <row r="1087" spans="1:5">
      <c r="A1087" t="s">
        <v>2259</v>
      </c>
      <c r="B1087" t="s">
        <v>262</v>
      </c>
      <c r="C1087" t="s">
        <v>33</v>
      </c>
      <c r="D1087" s="2">
        <v>38687</v>
      </c>
      <c r="E1087" s="2">
        <v>73050</v>
      </c>
    </row>
    <row r="1088" spans="1:5">
      <c r="A1088" t="s">
        <v>2260</v>
      </c>
      <c r="B1088" t="s">
        <v>262</v>
      </c>
      <c r="C1088" t="s">
        <v>33</v>
      </c>
      <c r="D1088" s="2">
        <v>38687</v>
      </c>
      <c r="E1088" s="2">
        <v>73050</v>
      </c>
    </row>
    <row r="1089" spans="1:5">
      <c r="A1089" t="s">
        <v>2261</v>
      </c>
      <c r="B1089" t="s">
        <v>262</v>
      </c>
      <c r="C1089" t="s">
        <v>33</v>
      </c>
      <c r="D1089" s="2">
        <v>38687</v>
      </c>
      <c r="E1089" s="2">
        <v>73050</v>
      </c>
    </row>
    <row r="1090" spans="1:5">
      <c r="A1090" t="s">
        <v>395</v>
      </c>
      <c r="B1090" t="s">
        <v>262</v>
      </c>
      <c r="C1090" t="s">
        <v>33</v>
      </c>
      <c r="D1090" s="2">
        <v>38687</v>
      </c>
      <c r="E1090" s="2">
        <v>73050</v>
      </c>
    </row>
    <row r="1091" spans="1:5">
      <c r="A1091" t="s">
        <v>543</v>
      </c>
      <c r="B1091" t="s">
        <v>262</v>
      </c>
      <c r="C1091" t="s">
        <v>33</v>
      </c>
      <c r="D1091" s="2">
        <v>38687</v>
      </c>
      <c r="E1091" s="2">
        <v>73050</v>
      </c>
    </row>
    <row r="1092" spans="1:5">
      <c r="A1092" t="s">
        <v>544</v>
      </c>
      <c r="B1092" t="s">
        <v>262</v>
      </c>
      <c r="C1092" t="s">
        <v>33</v>
      </c>
      <c r="D1092" s="2">
        <v>38687</v>
      </c>
      <c r="E1092" s="2">
        <v>73050</v>
      </c>
    </row>
    <row r="1093" spans="1:5">
      <c r="A1093" t="s">
        <v>545</v>
      </c>
      <c r="B1093" t="s">
        <v>262</v>
      </c>
      <c r="C1093" t="s">
        <v>33</v>
      </c>
      <c r="D1093" s="2">
        <v>38687</v>
      </c>
      <c r="E1093" s="2">
        <v>73050</v>
      </c>
    </row>
    <row r="1094" spans="1:5">
      <c r="A1094" t="s">
        <v>720</v>
      </c>
      <c r="B1094" t="s">
        <v>262</v>
      </c>
      <c r="C1094" t="s">
        <v>33</v>
      </c>
      <c r="D1094" s="2">
        <v>38687</v>
      </c>
      <c r="E1094" s="2">
        <v>73050</v>
      </c>
    </row>
    <row r="1095" spans="1:5">
      <c r="A1095" t="s">
        <v>1525</v>
      </c>
      <c r="B1095" t="s">
        <v>262</v>
      </c>
      <c r="C1095" t="s">
        <v>33</v>
      </c>
      <c r="D1095" s="2">
        <v>38687</v>
      </c>
      <c r="E1095" s="2">
        <v>73050</v>
      </c>
    </row>
    <row r="1096" spans="1:5">
      <c r="A1096" t="s">
        <v>1526</v>
      </c>
      <c r="B1096" t="s">
        <v>262</v>
      </c>
      <c r="C1096" t="s">
        <v>33</v>
      </c>
      <c r="D1096" s="2">
        <v>38687</v>
      </c>
      <c r="E1096" s="2">
        <v>73050</v>
      </c>
    </row>
    <row r="1097" spans="1:5">
      <c r="A1097" t="s">
        <v>1527</v>
      </c>
      <c r="B1097" t="s">
        <v>262</v>
      </c>
      <c r="C1097" t="s">
        <v>33</v>
      </c>
      <c r="D1097" s="2">
        <v>38687</v>
      </c>
      <c r="E1097" s="2">
        <v>73050</v>
      </c>
    </row>
    <row r="1098" spans="1:5">
      <c r="A1098" t="s">
        <v>1528</v>
      </c>
      <c r="B1098" t="s">
        <v>262</v>
      </c>
      <c r="C1098" t="s">
        <v>33</v>
      </c>
      <c r="D1098" s="2">
        <v>38687</v>
      </c>
      <c r="E1098" s="2">
        <v>73050</v>
      </c>
    </row>
    <row r="1099" spans="1:5">
      <c r="A1099" t="s">
        <v>1529</v>
      </c>
      <c r="B1099" t="s">
        <v>262</v>
      </c>
      <c r="C1099" t="s">
        <v>33</v>
      </c>
      <c r="D1099" s="2">
        <v>38687</v>
      </c>
      <c r="E1099" s="2">
        <v>73050</v>
      </c>
    </row>
    <row r="1100" spans="1:5">
      <c r="A1100" t="s">
        <v>1530</v>
      </c>
      <c r="B1100" t="s">
        <v>262</v>
      </c>
      <c r="C1100" t="s">
        <v>33</v>
      </c>
      <c r="D1100" s="2">
        <v>38687</v>
      </c>
      <c r="E1100" s="2">
        <v>73050</v>
      </c>
    </row>
    <row r="1101" spans="1:5">
      <c r="A1101" t="s">
        <v>1015</v>
      </c>
      <c r="B1101" t="s">
        <v>262</v>
      </c>
      <c r="C1101" t="s">
        <v>33</v>
      </c>
      <c r="D1101" s="2">
        <v>38687</v>
      </c>
      <c r="E1101" s="2">
        <v>73050</v>
      </c>
    </row>
    <row r="1102" spans="1:5">
      <c r="A1102" t="s">
        <v>1016</v>
      </c>
      <c r="B1102" t="s">
        <v>262</v>
      </c>
      <c r="C1102" t="s">
        <v>33</v>
      </c>
      <c r="D1102" s="2">
        <v>38687</v>
      </c>
      <c r="E1102" s="2">
        <v>73050</v>
      </c>
    </row>
    <row r="1103" spans="1:5">
      <c r="A1103" t="s">
        <v>1017</v>
      </c>
      <c r="B1103" t="s">
        <v>262</v>
      </c>
      <c r="C1103" t="s">
        <v>33</v>
      </c>
      <c r="D1103" s="2">
        <v>38687</v>
      </c>
      <c r="E1103" s="2">
        <v>73050</v>
      </c>
    </row>
    <row r="1104" spans="1:5">
      <c r="A1104" t="s">
        <v>2262</v>
      </c>
      <c r="B1104" t="s">
        <v>262</v>
      </c>
      <c r="C1104" t="s">
        <v>33</v>
      </c>
      <c r="D1104" s="2">
        <v>38687</v>
      </c>
      <c r="E1104" s="2">
        <v>73050</v>
      </c>
    </row>
    <row r="1105" spans="1:5">
      <c r="A1105" t="s">
        <v>2263</v>
      </c>
      <c r="B1105" t="s">
        <v>262</v>
      </c>
      <c r="C1105" t="s">
        <v>33</v>
      </c>
      <c r="D1105" s="2">
        <v>38687</v>
      </c>
      <c r="E1105" s="2">
        <v>73050</v>
      </c>
    </row>
    <row r="1106" spans="1:5">
      <c r="A1106" t="s">
        <v>2264</v>
      </c>
      <c r="B1106" t="s">
        <v>262</v>
      </c>
      <c r="C1106" t="s">
        <v>33</v>
      </c>
      <c r="D1106" s="2">
        <v>38687</v>
      </c>
      <c r="E1106" s="2">
        <v>73050</v>
      </c>
    </row>
    <row r="1107" spans="1:5">
      <c r="A1107" t="s">
        <v>2265</v>
      </c>
      <c r="B1107" t="s">
        <v>262</v>
      </c>
      <c r="C1107" t="s">
        <v>33</v>
      </c>
      <c r="D1107" s="2">
        <v>38687</v>
      </c>
      <c r="E1107" s="2">
        <v>73050</v>
      </c>
    </row>
    <row r="1108" spans="1:5">
      <c r="A1108" t="s">
        <v>2266</v>
      </c>
      <c r="B1108" t="s">
        <v>262</v>
      </c>
      <c r="C1108" t="s">
        <v>33</v>
      </c>
      <c r="D1108" s="2">
        <v>38687</v>
      </c>
      <c r="E1108" s="2">
        <v>73050</v>
      </c>
    </row>
    <row r="1109" spans="1:5">
      <c r="A1109" t="s">
        <v>2267</v>
      </c>
      <c r="B1109" t="s">
        <v>262</v>
      </c>
      <c r="C1109" t="s">
        <v>33</v>
      </c>
      <c r="D1109" s="2">
        <v>38687</v>
      </c>
      <c r="E1109" s="2">
        <v>73050</v>
      </c>
    </row>
    <row r="1110" spans="1:5">
      <c r="A1110" t="s">
        <v>2268</v>
      </c>
      <c r="B1110" t="s">
        <v>262</v>
      </c>
      <c r="C1110" t="s">
        <v>33</v>
      </c>
      <c r="D1110" s="2">
        <v>38687</v>
      </c>
      <c r="E1110" s="2">
        <v>73050</v>
      </c>
    </row>
    <row r="1111" spans="1:5">
      <c r="A1111" t="s">
        <v>2269</v>
      </c>
      <c r="B1111" t="s">
        <v>262</v>
      </c>
      <c r="C1111" t="s">
        <v>33</v>
      </c>
      <c r="D1111" s="2">
        <v>38687</v>
      </c>
      <c r="E1111" s="2">
        <v>73050</v>
      </c>
    </row>
    <row r="1112" spans="1:5">
      <c r="A1112" t="s">
        <v>2270</v>
      </c>
      <c r="B1112" t="s">
        <v>262</v>
      </c>
      <c r="C1112" t="s">
        <v>33</v>
      </c>
      <c r="D1112" s="2">
        <v>38687</v>
      </c>
      <c r="E1112" s="2">
        <v>73050</v>
      </c>
    </row>
    <row r="1113" spans="1:5">
      <c r="A1113" t="s">
        <v>396</v>
      </c>
      <c r="B1113" t="s">
        <v>262</v>
      </c>
      <c r="C1113" t="s">
        <v>33</v>
      </c>
      <c r="D1113" s="2">
        <v>38687</v>
      </c>
      <c r="E1113" s="2">
        <v>73050</v>
      </c>
    </row>
    <row r="1114" spans="1:5">
      <c r="A1114" t="s">
        <v>546</v>
      </c>
      <c r="B1114" t="s">
        <v>262</v>
      </c>
      <c r="C1114" t="s">
        <v>33</v>
      </c>
      <c r="D1114" s="2">
        <v>38687</v>
      </c>
      <c r="E1114" s="2">
        <v>73050</v>
      </c>
    </row>
    <row r="1115" spans="1:5">
      <c r="A1115" t="s">
        <v>397</v>
      </c>
      <c r="B1115" t="s">
        <v>262</v>
      </c>
      <c r="C1115" t="s">
        <v>33</v>
      </c>
      <c r="D1115" s="2">
        <v>38687</v>
      </c>
      <c r="E1115" s="2">
        <v>73050</v>
      </c>
    </row>
    <row r="1116" spans="1:5">
      <c r="A1116" t="s">
        <v>398</v>
      </c>
      <c r="B1116" t="s">
        <v>262</v>
      </c>
      <c r="C1116" t="s">
        <v>33</v>
      </c>
      <c r="D1116" s="2">
        <v>38687</v>
      </c>
      <c r="E1116" s="2">
        <v>73050</v>
      </c>
    </row>
    <row r="1117" spans="1:5">
      <c r="A1117" t="s">
        <v>1531</v>
      </c>
      <c r="B1117" t="s">
        <v>262</v>
      </c>
      <c r="C1117" t="s">
        <v>33</v>
      </c>
      <c r="D1117" s="2">
        <v>38687</v>
      </c>
      <c r="E1117" s="2">
        <v>73050</v>
      </c>
    </row>
    <row r="1118" spans="1:5">
      <c r="A1118" t="s">
        <v>1532</v>
      </c>
      <c r="B1118" t="s">
        <v>262</v>
      </c>
      <c r="C1118" t="s">
        <v>33</v>
      </c>
      <c r="D1118" s="2">
        <v>38687</v>
      </c>
      <c r="E1118" s="2">
        <v>73050</v>
      </c>
    </row>
    <row r="1119" spans="1:5">
      <c r="A1119" t="s">
        <v>1533</v>
      </c>
      <c r="B1119" t="s">
        <v>262</v>
      </c>
      <c r="C1119" t="s">
        <v>33</v>
      </c>
      <c r="D1119" s="2">
        <v>38687</v>
      </c>
      <c r="E1119" s="2">
        <v>73050</v>
      </c>
    </row>
    <row r="1120" spans="1:5">
      <c r="A1120" t="s">
        <v>1534</v>
      </c>
      <c r="B1120" t="s">
        <v>262</v>
      </c>
      <c r="C1120" t="s">
        <v>33</v>
      </c>
      <c r="D1120" s="2">
        <v>38687</v>
      </c>
      <c r="E1120" s="2">
        <v>73050</v>
      </c>
    </row>
    <row r="1121" spans="1:5">
      <c r="A1121" t="s">
        <v>1018</v>
      </c>
      <c r="B1121" t="s">
        <v>262</v>
      </c>
      <c r="C1121" t="s">
        <v>33</v>
      </c>
      <c r="D1121" s="2">
        <v>38687</v>
      </c>
      <c r="E1121" s="2">
        <v>73050</v>
      </c>
    </row>
    <row r="1122" spans="1:5">
      <c r="A1122" t="s">
        <v>1019</v>
      </c>
      <c r="B1122" t="s">
        <v>262</v>
      </c>
      <c r="C1122" t="s">
        <v>33</v>
      </c>
      <c r="D1122" s="2">
        <v>38687</v>
      </c>
      <c r="E1122" s="2">
        <v>73050</v>
      </c>
    </row>
    <row r="1123" spans="1:5">
      <c r="A1123" t="s">
        <v>1020</v>
      </c>
      <c r="B1123" t="s">
        <v>262</v>
      </c>
      <c r="C1123" t="s">
        <v>33</v>
      </c>
      <c r="D1123" s="2">
        <v>38687</v>
      </c>
      <c r="E1123" s="2">
        <v>73050</v>
      </c>
    </row>
    <row r="1124" spans="1:5">
      <c r="A1124" t="s">
        <v>2271</v>
      </c>
      <c r="B1124" t="s">
        <v>262</v>
      </c>
      <c r="C1124" t="s">
        <v>33</v>
      </c>
      <c r="D1124" s="2">
        <v>38687</v>
      </c>
      <c r="E1124" s="2">
        <v>73050</v>
      </c>
    </row>
    <row r="1125" spans="1:5">
      <c r="A1125" t="s">
        <v>2272</v>
      </c>
      <c r="B1125" t="s">
        <v>262</v>
      </c>
      <c r="C1125" t="s">
        <v>33</v>
      </c>
      <c r="D1125" s="2">
        <v>38687</v>
      </c>
      <c r="E1125" s="2">
        <v>73050</v>
      </c>
    </row>
    <row r="1126" spans="1:5">
      <c r="A1126" t="s">
        <v>2273</v>
      </c>
      <c r="B1126" t="s">
        <v>262</v>
      </c>
      <c r="C1126" t="s">
        <v>33</v>
      </c>
      <c r="D1126" s="2">
        <v>38687</v>
      </c>
      <c r="E1126" s="2">
        <v>73050</v>
      </c>
    </row>
    <row r="1127" spans="1:5">
      <c r="A1127" t="s">
        <v>2274</v>
      </c>
      <c r="B1127" t="s">
        <v>262</v>
      </c>
      <c r="C1127" t="s">
        <v>33</v>
      </c>
      <c r="D1127" s="2">
        <v>38687</v>
      </c>
      <c r="E1127" s="2">
        <v>73050</v>
      </c>
    </row>
    <row r="1128" spans="1:5">
      <c r="A1128" t="s">
        <v>2275</v>
      </c>
      <c r="B1128" t="s">
        <v>262</v>
      </c>
      <c r="C1128" t="s">
        <v>33</v>
      </c>
      <c r="D1128" s="2">
        <v>38687</v>
      </c>
      <c r="E1128" s="2">
        <v>73050</v>
      </c>
    </row>
    <row r="1129" spans="1:5">
      <c r="A1129" t="s">
        <v>2276</v>
      </c>
      <c r="B1129" t="s">
        <v>262</v>
      </c>
      <c r="C1129" t="s">
        <v>33</v>
      </c>
      <c r="D1129" s="2">
        <v>38687</v>
      </c>
      <c r="E1129" s="2">
        <v>73050</v>
      </c>
    </row>
    <row r="1130" spans="1:5">
      <c r="A1130" t="s">
        <v>399</v>
      </c>
      <c r="B1130" t="s">
        <v>262</v>
      </c>
      <c r="C1130" t="s">
        <v>33</v>
      </c>
      <c r="D1130" s="2">
        <v>38687</v>
      </c>
      <c r="E1130" s="2">
        <v>73050</v>
      </c>
    </row>
    <row r="1131" spans="1:5">
      <c r="A1131" t="s">
        <v>547</v>
      </c>
      <c r="B1131" t="s">
        <v>262</v>
      </c>
      <c r="C1131" t="s">
        <v>33</v>
      </c>
      <c r="D1131" s="2">
        <v>38687</v>
      </c>
      <c r="E1131" s="2">
        <v>73050</v>
      </c>
    </row>
    <row r="1132" spans="1:5">
      <c r="A1132" t="s">
        <v>400</v>
      </c>
      <c r="B1132" t="s">
        <v>262</v>
      </c>
      <c r="C1132" t="s">
        <v>33</v>
      </c>
      <c r="D1132" s="2">
        <v>38687</v>
      </c>
      <c r="E1132" s="2">
        <v>73050</v>
      </c>
    </row>
    <row r="1133" spans="1:5">
      <c r="A1133" t="s">
        <v>401</v>
      </c>
      <c r="B1133" t="s">
        <v>262</v>
      </c>
      <c r="C1133" t="s">
        <v>33</v>
      </c>
      <c r="D1133" s="2">
        <v>38687</v>
      </c>
      <c r="E1133" s="2">
        <v>73050</v>
      </c>
    </row>
    <row r="1134" spans="1:5">
      <c r="A1134" t="s">
        <v>2732</v>
      </c>
      <c r="B1134" t="s">
        <v>262</v>
      </c>
      <c r="C1134" t="s">
        <v>33</v>
      </c>
      <c r="D1134" s="2">
        <v>38687</v>
      </c>
      <c r="E1134" s="2">
        <v>73050</v>
      </c>
    </row>
    <row r="1135" spans="1:5">
      <c r="A1135" t="s">
        <v>402</v>
      </c>
      <c r="B1135" t="s">
        <v>262</v>
      </c>
      <c r="C1135" t="s">
        <v>33</v>
      </c>
      <c r="D1135" s="2">
        <v>38687</v>
      </c>
      <c r="E1135" s="2">
        <v>73050</v>
      </c>
    </row>
    <row r="1136" spans="1:5">
      <c r="A1136" t="s">
        <v>1535</v>
      </c>
      <c r="B1136" t="s">
        <v>262</v>
      </c>
      <c r="C1136" t="s">
        <v>33</v>
      </c>
      <c r="D1136" s="2">
        <v>38687</v>
      </c>
      <c r="E1136" s="2">
        <v>73050</v>
      </c>
    </row>
    <row r="1137" spans="1:5">
      <c r="A1137" t="s">
        <v>1536</v>
      </c>
      <c r="B1137" t="s">
        <v>262</v>
      </c>
      <c r="C1137" t="s">
        <v>33</v>
      </c>
      <c r="D1137" s="2">
        <v>38687</v>
      </c>
      <c r="E1137" s="2">
        <v>73050</v>
      </c>
    </row>
    <row r="1138" spans="1:5">
      <c r="A1138" t="s">
        <v>1537</v>
      </c>
      <c r="B1138" t="s">
        <v>262</v>
      </c>
      <c r="C1138" t="s">
        <v>33</v>
      </c>
      <c r="D1138" s="2">
        <v>38687</v>
      </c>
      <c r="E1138" s="2">
        <v>73050</v>
      </c>
    </row>
    <row r="1139" spans="1:5">
      <c r="A1139" t="s">
        <v>1538</v>
      </c>
      <c r="B1139" t="s">
        <v>262</v>
      </c>
      <c r="C1139" t="s">
        <v>33</v>
      </c>
      <c r="D1139" s="2">
        <v>38687</v>
      </c>
      <c r="E1139" s="2">
        <v>73050</v>
      </c>
    </row>
    <row r="1140" spans="1:5">
      <c r="A1140" t="s">
        <v>1539</v>
      </c>
      <c r="B1140" t="s">
        <v>262</v>
      </c>
      <c r="C1140" t="s">
        <v>33</v>
      </c>
      <c r="D1140" s="2">
        <v>38687</v>
      </c>
      <c r="E1140" s="2">
        <v>73050</v>
      </c>
    </row>
    <row r="1141" spans="1:5">
      <c r="A1141" t="s">
        <v>1540</v>
      </c>
      <c r="B1141" t="s">
        <v>262</v>
      </c>
      <c r="C1141" t="s">
        <v>33</v>
      </c>
      <c r="D1141" s="2">
        <v>38687</v>
      </c>
      <c r="E1141" s="2">
        <v>73050</v>
      </c>
    </row>
    <row r="1142" spans="1:5">
      <c r="A1142" t="s">
        <v>1021</v>
      </c>
      <c r="B1142" t="s">
        <v>262</v>
      </c>
      <c r="C1142" t="s">
        <v>33</v>
      </c>
      <c r="D1142" s="2">
        <v>38687</v>
      </c>
      <c r="E1142" s="2">
        <v>73050</v>
      </c>
    </row>
    <row r="1143" spans="1:5">
      <c r="A1143" t="s">
        <v>1022</v>
      </c>
      <c r="B1143" t="s">
        <v>262</v>
      </c>
      <c r="C1143" t="s">
        <v>33</v>
      </c>
      <c r="D1143" s="2">
        <v>38687</v>
      </c>
      <c r="E1143" s="2">
        <v>73050</v>
      </c>
    </row>
    <row r="1144" spans="1:5">
      <c r="A1144" t="s">
        <v>2733</v>
      </c>
      <c r="B1144" t="s">
        <v>262</v>
      </c>
      <c r="C1144" t="s">
        <v>33</v>
      </c>
      <c r="D1144" s="2">
        <v>38687</v>
      </c>
      <c r="E1144" s="2">
        <v>73050</v>
      </c>
    </row>
    <row r="1145" spans="1:5">
      <c r="A1145" t="s">
        <v>1023</v>
      </c>
      <c r="B1145" t="s">
        <v>262</v>
      </c>
      <c r="C1145" t="s">
        <v>33</v>
      </c>
      <c r="D1145" s="2">
        <v>38687</v>
      </c>
      <c r="E1145" s="2">
        <v>73050</v>
      </c>
    </row>
    <row r="1146" spans="1:5">
      <c r="A1146" t="s">
        <v>721</v>
      </c>
      <c r="B1146" t="s">
        <v>262</v>
      </c>
      <c r="C1146" t="s">
        <v>33</v>
      </c>
      <c r="D1146" s="2">
        <v>38687</v>
      </c>
      <c r="E1146" s="2">
        <v>73050</v>
      </c>
    </row>
    <row r="1147" spans="1:5">
      <c r="A1147" t="s">
        <v>2277</v>
      </c>
      <c r="B1147" t="s">
        <v>262</v>
      </c>
      <c r="C1147" t="s">
        <v>33</v>
      </c>
      <c r="D1147" s="2">
        <v>38687</v>
      </c>
      <c r="E1147" s="2">
        <v>73050</v>
      </c>
    </row>
    <row r="1148" spans="1:5">
      <c r="A1148" t="s">
        <v>2278</v>
      </c>
      <c r="B1148" t="s">
        <v>262</v>
      </c>
      <c r="C1148" t="s">
        <v>33</v>
      </c>
      <c r="D1148" s="2">
        <v>38687</v>
      </c>
      <c r="E1148" s="2">
        <v>73050</v>
      </c>
    </row>
    <row r="1149" spans="1:5">
      <c r="A1149" t="s">
        <v>2734</v>
      </c>
      <c r="B1149" t="s">
        <v>262</v>
      </c>
      <c r="C1149" t="s">
        <v>33</v>
      </c>
      <c r="D1149" s="2">
        <v>38687</v>
      </c>
      <c r="E1149" s="2">
        <v>73050</v>
      </c>
    </row>
    <row r="1150" spans="1:5">
      <c r="A1150" t="s">
        <v>2279</v>
      </c>
      <c r="B1150" t="s">
        <v>262</v>
      </c>
      <c r="C1150" t="s">
        <v>33</v>
      </c>
      <c r="D1150" s="2">
        <v>38687</v>
      </c>
      <c r="E1150" s="2">
        <v>73050</v>
      </c>
    </row>
    <row r="1151" spans="1:5">
      <c r="A1151" t="s">
        <v>2280</v>
      </c>
      <c r="B1151" t="s">
        <v>262</v>
      </c>
      <c r="C1151" t="s">
        <v>33</v>
      </c>
      <c r="D1151" s="2">
        <v>38687</v>
      </c>
      <c r="E1151" s="2">
        <v>73050</v>
      </c>
    </row>
    <row r="1152" spans="1:5">
      <c r="A1152" t="s">
        <v>2281</v>
      </c>
      <c r="B1152" t="s">
        <v>262</v>
      </c>
      <c r="C1152" t="s">
        <v>33</v>
      </c>
      <c r="D1152" s="2">
        <v>38687</v>
      </c>
      <c r="E1152" s="2">
        <v>73050</v>
      </c>
    </row>
    <row r="1153" spans="1:5">
      <c r="A1153" t="s">
        <v>2282</v>
      </c>
      <c r="B1153" t="s">
        <v>262</v>
      </c>
      <c r="C1153" t="s">
        <v>33</v>
      </c>
      <c r="D1153" s="2">
        <v>38687</v>
      </c>
      <c r="E1153" s="2">
        <v>73050</v>
      </c>
    </row>
    <row r="1154" spans="1:5">
      <c r="A1154" t="s">
        <v>2283</v>
      </c>
      <c r="B1154" t="s">
        <v>262</v>
      </c>
      <c r="C1154" t="s">
        <v>33</v>
      </c>
      <c r="D1154" s="2">
        <v>38687</v>
      </c>
      <c r="E1154" s="2">
        <v>73050</v>
      </c>
    </row>
    <row r="1155" spans="1:5">
      <c r="A1155" t="s">
        <v>2284</v>
      </c>
      <c r="B1155" t="s">
        <v>262</v>
      </c>
      <c r="C1155" t="s">
        <v>33</v>
      </c>
      <c r="D1155" s="2">
        <v>38687</v>
      </c>
      <c r="E1155" s="2">
        <v>73050</v>
      </c>
    </row>
    <row r="1156" spans="1:5">
      <c r="A1156" t="s">
        <v>2285</v>
      </c>
      <c r="B1156" t="s">
        <v>262</v>
      </c>
      <c r="C1156" t="s">
        <v>33</v>
      </c>
      <c r="D1156" s="2">
        <v>38687</v>
      </c>
      <c r="E1156" s="2">
        <v>73050</v>
      </c>
    </row>
    <row r="1157" spans="1:5">
      <c r="A1157" t="s">
        <v>403</v>
      </c>
      <c r="B1157" t="s">
        <v>262</v>
      </c>
      <c r="C1157" t="s">
        <v>33</v>
      </c>
      <c r="D1157" s="2">
        <v>38687</v>
      </c>
      <c r="E1157" s="2">
        <v>73050</v>
      </c>
    </row>
    <row r="1158" spans="1:5">
      <c r="A1158" t="s">
        <v>548</v>
      </c>
      <c r="B1158" t="s">
        <v>262</v>
      </c>
      <c r="C1158" t="s">
        <v>33</v>
      </c>
      <c r="D1158" s="2">
        <v>38687</v>
      </c>
      <c r="E1158" s="2">
        <v>73050</v>
      </c>
    </row>
    <row r="1159" spans="1:5">
      <c r="A1159" t="s">
        <v>549</v>
      </c>
      <c r="B1159" t="s">
        <v>262</v>
      </c>
      <c r="C1159" t="s">
        <v>33</v>
      </c>
      <c r="D1159" s="2">
        <v>38687</v>
      </c>
      <c r="E1159" s="2">
        <v>73050</v>
      </c>
    </row>
    <row r="1160" spans="1:5">
      <c r="A1160" t="s">
        <v>550</v>
      </c>
      <c r="B1160" t="s">
        <v>262</v>
      </c>
      <c r="C1160" t="s">
        <v>33</v>
      </c>
      <c r="D1160" s="2">
        <v>38687</v>
      </c>
      <c r="E1160" s="2">
        <v>73050</v>
      </c>
    </row>
    <row r="1161" spans="1:5">
      <c r="A1161" t="s">
        <v>2735</v>
      </c>
      <c r="B1161" t="s">
        <v>262</v>
      </c>
      <c r="C1161" t="s">
        <v>33</v>
      </c>
      <c r="D1161" s="2">
        <v>38687</v>
      </c>
      <c r="E1161" s="2">
        <v>73050</v>
      </c>
    </row>
    <row r="1162" spans="1:5">
      <c r="A1162" t="s">
        <v>551</v>
      </c>
      <c r="B1162" t="s">
        <v>262</v>
      </c>
      <c r="C1162" t="s">
        <v>33</v>
      </c>
      <c r="D1162" s="2">
        <v>38687</v>
      </c>
      <c r="E1162" s="2">
        <v>73050</v>
      </c>
    </row>
    <row r="1163" spans="1:5">
      <c r="A1163" t="s">
        <v>1541</v>
      </c>
      <c r="B1163" t="s">
        <v>262</v>
      </c>
      <c r="C1163" t="s">
        <v>33</v>
      </c>
      <c r="D1163" s="2">
        <v>38687</v>
      </c>
      <c r="E1163" s="2">
        <v>73050</v>
      </c>
    </row>
    <row r="1164" spans="1:5">
      <c r="A1164" t="s">
        <v>1542</v>
      </c>
      <c r="B1164" t="s">
        <v>262</v>
      </c>
      <c r="C1164" t="s">
        <v>33</v>
      </c>
      <c r="D1164" s="2">
        <v>38687</v>
      </c>
      <c r="E1164" s="2">
        <v>73050</v>
      </c>
    </row>
    <row r="1165" spans="1:5">
      <c r="A1165" t="s">
        <v>1543</v>
      </c>
      <c r="B1165" t="s">
        <v>262</v>
      </c>
      <c r="C1165" t="s">
        <v>33</v>
      </c>
      <c r="D1165" s="2">
        <v>38687</v>
      </c>
      <c r="E1165" s="2">
        <v>73050</v>
      </c>
    </row>
    <row r="1166" spans="1:5">
      <c r="A1166" t="s">
        <v>1544</v>
      </c>
      <c r="B1166" t="s">
        <v>262</v>
      </c>
      <c r="C1166" t="s">
        <v>33</v>
      </c>
      <c r="D1166" s="2">
        <v>38687</v>
      </c>
      <c r="E1166" s="2">
        <v>73050</v>
      </c>
    </row>
    <row r="1167" spans="1:5">
      <c r="A1167" t="s">
        <v>1545</v>
      </c>
      <c r="B1167" t="s">
        <v>262</v>
      </c>
      <c r="C1167" t="s">
        <v>33</v>
      </c>
      <c r="D1167" s="2">
        <v>38687</v>
      </c>
      <c r="E1167" s="2">
        <v>73050</v>
      </c>
    </row>
    <row r="1168" spans="1:5">
      <c r="A1168" t="s">
        <v>1546</v>
      </c>
      <c r="B1168" t="s">
        <v>262</v>
      </c>
      <c r="C1168" t="s">
        <v>33</v>
      </c>
      <c r="D1168" s="2">
        <v>38687</v>
      </c>
      <c r="E1168" s="2">
        <v>73050</v>
      </c>
    </row>
    <row r="1169" spans="1:5">
      <c r="A1169" t="s">
        <v>1024</v>
      </c>
      <c r="B1169" t="s">
        <v>262</v>
      </c>
      <c r="C1169" t="s">
        <v>33</v>
      </c>
      <c r="D1169" s="2">
        <v>38687</v>
      </c>
      <c r="E1169" s="2">
        <v>73050</v>
      </c>
    </row>
    <row r="1170" spans="1:5">
      <c r="A1170" t="s">
        <v>1025</v>
      </c>
      <c r="B1170" t="s">
        <v>262</v>
      </c>
      <c r="C1170" t="s">
        <v>33</v>
      </c>
      <c r="D1170" s="2">
        <v>38687</v>
      </c>
      <c r="E1170" s="2">
        <v>73050</v>
      </c>
    </row>
    <row r="1171" spans="1:5">
      <c r="A1171" t="s">
        <v>2736</v>
      </c>
      <c r="B1171" t="s">
        <v>262</v>
      </c>
      <c r="C1171" t="s">
        <v>33</v>
      </c>
      <c r="D1171" s="2">
        <v>38687</v>
      </c>
      <c r="E1171" s="2">
        <v>73050</v>
      </c>
    </row>
    <row r="1172" spans="1:5">
      <c r="A1172" t="s">
        <v>1026</v>
      </c>
      <c r="B1172" t="s">
        <v>262</v>
      </c>
      <c r="C1172" t="s">
        <v>33</v>
      </c>
      <c r="D1172" s="2">
        <v>38687</v>
      </c>
      <c r="E1172" s="2">
        <v>73050</v>
      </c>
    </row>
    <row r="1173" spans="1:5">
      <c r="A1173" t="s">
        <v>2286</v>
      </c>
      <c r="B1173" t="s">
        <v>262</v>
      </c>
      <c r="C1173" t="s">
        <v>33</v>
      </c>
      <c r="D1173" s="2">
        <v>38687</v>
      </c>
      <c r="E1173" s="2">
        <v>73050</v>
      </c>
    </row>
    <row r="1174" spans="1:5">
      <c r="A1174" t="s">
        <v>2287</v>
      </c>
      <c r="B1174" t="s">
        <v>262</v>
      </c>
      <c r="C1174" t="s">
        <v>33</v>
      </c>
      <c r="D1174" s="2">
        <v>38687</v>
      </c>
      <c r="E1174" s="2">
        <v>73050</v>
      </c>
    </row>
    <row r="1175" spans="1:5">
      <c r="A1175" t="s">
        <v>2737</v>
      </c>
      <c r="B1175" t="s">
        <v>262</v>
      </c>
      <c r="C1175" t="s">
        <v>33</v>
      </c>
      <c r="D1175" s="2">
        <v>38687</v>
      </c>
      <c r="E1175" s="2">
        <v>73050</v>
      </c>
    </row>
    <row r="1176" spans="1:5">
      <c r="A1176" t="s">
        <v>2288</v>
      </c>
      <c r="B1176" t="s">
        <v>262</v>
      </c>
      <c r="C1176" t="s">
        <v>33</v>
      </c>
      <c r="D1176" s="2">
        <v>38687</v>
      </c>
      <c r="E1176" s="2">
        <v>73050</v>
      </c>
    </row>
    <row r="1177" spans="1:5">
      <c r="A1177" t="s">
        <v>2289</v>
      </c>
      <c r="B1177" t="s">
        <v>262</v>
      </c>
      <c r="C1177" t="s">
        <v>33</v>
      </c>
      <c r="D1177" s="2">
        <v>38687</v>
      </c>
      <c r="E1177" s="2">
        <v>73050</v>
      </c>
    </row>
    <row r="1178" spans="1:5">
      <c r="A1178" t="s">
        <v>2290</v>
      </c>
      <c r="B1178" t="s">
        <v>262</v>
      </c>
      <c r="C1178" t="s">
        <v>33</v>
      </c>
      <c r="D1178" s="2">
        <v>38687</v>
      </c>
      <c r="E1178" s="2">
        <v>73050</v>
      </c>
    </row>
    <row r="1179" spans="1:5">
      <c r="A1179" t="s">
        <v>2291</v>
      </c>
      <c r="B1179" t="s">
        <v>262</v>
      </c>
      <c r="C1179" t="s">
        <v>33</v>
      </c>
      <c r="D1179" s="2">
        <v>38687</v>
      </c>
      <c r="E1179" s="2">
        <v>73050</v>
      </c>
    </row>
    <row r="1180" spans="1:5">
      <c r="A1180" t="s">
        <v>2292</v>
      </c>
      <c r="B1180" t="s">
        <v>262</v>
      </c>
      <c r="C1180" t="s">
        <v>33</v>
      </c>
      <c r="D1180" s="2">
        <v>38687</v>
      </c>
      <c r="E1180" s="2">
        <v>73050</v>
      </c>
    </row>
    <row r="1181" spans="1:5">
      <c r="A1181" t="s">
        <v>2293</v>
      </c>
      <c r="B1181" t="s">
        <v>262</v>
      </c>
      <c r="C1181" t="s">
        <v>33</v>
      </c>
      <c r="D1181" s="2">
        <v>38687</v>
      </c>
      <c r="E1181" s="2">
        <v>73050</v>
      </c>
    </row>
    <row r="1182" spans="1:5">
      <c r="A1182" t="s">
        <v>2294</v>
      </c>
      <c r="B1182" t="s">
        <v>262</v>
      </c>
      <c r="C1182" t="s">
        <v>33</v>
      </c>
      <c r="D1182" s="2">
        <v>38687</v>
      </c>
      <c r="E1182" s="2">
        <v>73050</v>
      </c>
    </row>
    <row r="1183" spans="1:5">
      <c r="A1183" t="s">
        <v>404</v>
      </c>
      <c r="B1183" t="s">
        <v>262</v>
      </c>
      <c r="C1183" t="s">
        <v>33</v>
      </c>
      <c r="D1183" s="2">
        <v>38687</v>
      </c>
      <c r="E1183" s="2">
        <v>73050</v>
      </c>
    </row>
    <row r="1184" spans="1:5">
      <c r="A1184" t="s">
        <v>552</v>
      </c>
      <c r="B1184" t="s">
        <v>262</v>
      </c>
      <c r="C1184" t="s">
        <v>33</v>
      </c>
      <c r="D1184" s="2">
        <v>38687</v>
      </c>
      <c r="E1184" s="2">
        <v>73050</v>
      </c>
    </row>
    <row r="1185" spans="1:5">
      <c r="A1185" t="s">
        <v>405</v>
      </c>
      <c r="B1185" t="s">
        <v>262</v>
      </c>
      <c r="C1185" t="s">
        <v>33</v>
      </c>
      <c r="D1185" s="2">
        <v>38687</v>
      </c>
      <c r="E1185" s="2">
        <v>73050</v>
      </c>
    </row>
    <row r="1186" spans="1:5">
      <c r="A1186" t="s">
        <v>406</v>
      </c>
      <c r="B1186" t="s">
        <v>262</v>
      </c>
      <c r="C1186" t="s">
        <v>33</v>
      </c>
      <c r="D1186" s="2">
        <v>38687</v>
      </c>
      <c r="E1186" s="2">
        <v>73050</v>
      </c>
    </row>
    <row r="1187" spans="1:5">
      <c r="A1187" t="s">
        <v>407</v>
      </c>
      <c r="B1187" t="s">
        <v>262</v>
      </c>
      <c r="C1187" t="s">
        <v>33</v>
      </c>
      <c r="D1187" s="2">
        <v>38687</v>
      </c>
      <c r="E1187" s="2">
        <v>73050</v>
      </c>
    </row>
    <row r="1188" spans="1:5">
      <c r="A1188" t="s">
        <v>1237</v>
      </c>
      <c r="B1188" t="s">
        <v>262</v>
      </c>
      <c r="C1188" t="s">
        <v>33</v>
      </c>
      <c r="D1188" s="2">
        <v>38687</v>
      </c>
      <c r="E1188" s="2">
        <v>73050</v>
      </c>
    </row>
    <row r="1189" spans="1:5">
      <c r="A1189" t="s">
        <v>1547</v>
      </c>
      <c r="B1189" t="s">
        <v>262</v>
      </c>
      <c r="C1189" t="s">
        <v>33</v>
      </c>
      <c r="D1189" s="2">
        <v>38687</v>
      </c>
      <c r="E1189" s="2">
        <v>73050</v>
      </c>
    </row>
    <row r="1190" spans="1:5">
      <c r="A1190" t="s">
        <v>1548</v>
      </c>
      <c r="B1190" t="s">
        <v>262</v>
      </c>
      <c r="C1190" t="s">
        <v>33</v>
      </c>
      <c r="D1190" s="2">
        <v>38687</v>
      </c>
      <c r="E1190" s="2">
        <v>73050</v>
      </c>
    </row>
    <row r="1191" spans="1:5">
      <c r="A1191" t="s">
        <v>1549</v>
      </c>
      <c r="B1191" t="s">
        <v>262</v>
      </c>
      <c r="C1191" t="s">
        <v>33</v>
      </c>
      <c r="D1191" s="2">
        <v>38687</v>
      </c>
      <c r="E1191" s="2">
        <v>73050</v>
      </c>
    </row>
    <row r="1192" spans="1:5">
      <c r="A1192" t="s">
        <v>1550</v>
      </c>
      <c r="B1192" t="s">
        <v>262</v>
      </c>
      <c r="C1192" t="s">
        <v>33</v>
      </c>
      <c r="D1192" s="2">
        <v>38687</v>
      </c>
      <c r="E1192" s="2">
        <v>73050</v>
      </c>
    </row>
    <row r="1193" spans="1:5">
      <c r="A1193" t="s">
        <v>1551</v>
      </c>
      <c r="B1193" t="s">
        <v>262</v>
      </c>
      <c r="C1193" t="s">
        <v>33</v>
      </c>
      <c r="D1193" s="2">
        <v>38687</v>
      </c>
      <c r="E1193" s="2">
        <v>73050</v>
      </c>
    </row>
    <row r="1194" spans="1:5">
      <c r="A1194" t="s">
        <v>1552</v>
      </c>
      <c r="B1194" t="s">
        <v>262</v>
      </c>
      <c r="C1194" t="s">
        <v>33</v>
      </c>
      <c r="D1194" s="2">
        <v>38687</v>
      </c>
      <c r="E1194" s="2">
        <v>73050</v>
      </c>
    </row>
    <row r="1195" spans="1:5">
      <c r="A1195" t="s">
        <v>1027</v>
      </c>
      <c r="B1195" t="s">
        <v>262</v>
      </c>
      <c r="C1195" t="s">
        <v>33</v>
      </c>
      <c r="D1195" s="2">
        <v>38687</v>
      </c>
      <c r="E1195" s="2">
        <v>73050</v>
      </c>
    </row>
    <row r="1196" spans="1:5">
      <c r="A1196" t="s">
        <v>1028</v>
      </c>
      <c r="B1196" t="s">
        <v>262</v>
      </c>
      <c r="C1196" t="s">
        <v>33</v>
      </c>
      <c r="D1196" s="2">
        <v>38687</v>
      </c>
      <c r="E1196" s="2">
        <v>73050</v>
      </c>
    </row>
    <row r="1197" spans="1:5">
      <c r="A1197" t="s">
        <v>1029</v>
      </c>
      <c r="B1197" t="s">
        <v>262</v>
      </c>
      <c r="C1197" t="s">
        <v>33</v>
      </c>
      <c r="D1197" s="2">
        <v>38687</v>
      </c>
      <c r="E1197" s="2">
        <v>73050</v>
      </c>
    </row>
    <row r="1198" spans="1:5">
      <c r="A1198" t="s">
        <v>1238</v>
      </c>
      <c r="B1198" t="s">
        <v>262</v>
      </c>
      <c r="C1198" t="s">
        <v>33</v>
      </c>
      <c r="D1198" s="2">
        <v>38687</v>
      </c>
      <c r="E1198" s="2">
        <v>73050</v>
      </c>
    </row>
    <row r="1199" spans="1:5">
      <c r="A1199" t="s">
        <v>722</v>
      </c>
      <c r="B1199" t="s">
        <v>262</v>
      </c>
      <c r="C1199" t="s">
        <v>33</v>
      </c>
      <c r="D1199" s="2">
        <v>38687</v>
      </c>
      <c r="E1199" s="2">
        <v>73050</v>
      </c>
    </row>
    <row r="1200" spans="1:5">
      <c r="A1200" t="s">
        <v>2295</v>
      </c>
      <c r="B1200" t="s">
        <v>262</v>
      </c>
      <c r="C1200" t="s">
        <v>33</v>
      </c>
      <c r="D1200" s="2">
        <v>38687</v>
      </c>
      <c r="E1200" s="2">
        <v>73050</v>
      </c>
    </row>
    <row r="1201" spans="1:5">
      <c r="A1201" t="s">
        <v>2296</v>
      </c>
      <c r="B1201" t="s">
        <v>262</v>
      </c>
      <c r="C1201" t="s">
        <v>33</v>
      </c>
      <c r="D1201" s="2">
        <v>38687</v>
      </c>
      <c r="E1201" s="2">
        <v>73050</v>
      </c>
    </row>
    <row r="1202" spans="1:5">
      <c r="A1202" t="s">
        <v>2297</v>
      </c>
      <c r="B1202" t="s">
        <v>262</v>
      </c>
      <c r="C1202" t="s">
        <v>33</v>
      </c>
      <c r="D1202" s="2">
        <v>38687</v>
      </c>
      <c r="E1202" s="2">
        <v>73050</v>
      </c>
    </row>
    <row r="1203" spans="1:5">
      <c r="A1203" t="s">
        <v>2298</v>
      </c>
      <c r="B1203" t="s">
        <v>262</v>
      </c>
      <c r="C1203" t="s">
        <v>33</v>
      </c>
      <c r="D1203" s="2">
        <v>38687</v>
      </c>
      <c r="E1203" s="2">
        <v>73050</v>
      </c>
    </row>
    <row r="1204" spans="1:5">
      <c r="A1204" t="s">
        <v>2299</v>
      </c>
      <c r="B1204" t="s">
        <v>262</v>
      </c>
      <c r="C1204" t="s">
        <v>33</v>
      </c>
      <c r="D1204" s="2">
        <v>38687</v>
      </c>
      <c r="E1204" s="2">
        <v>73050</v>
      </c>
    </row>
    <row r="1205" spans="1:5">
      <c r="A1205" t="s">
        <v>2300</v>
      </c>
      <c r="B1205" t="s">
        <v>262</v>
      </c>
      <c r="C1205" t="s">
        <v>33</v>
      </c>
      <c r="D1205" s="2">
        <v>38687</v>
      </c>
      <c r="E1205" s="2">
        <v>73050</v>
      </c>
    </row>
    <row r="1206" spans="1:5">
      <c r="A1206" t="s">
        <v>2301</v>
      </c>
      <c r="B1206" t="s">
        <v>262</v>
      </c>
      <c r="C1206" t="s">
        <v>33</v>
      </c>
      <c r="D1206" s="2">
        <v>38687</v>
      </c>
      <c r="E1206" s="2">
        <v>73050</v>
      </c>
    </row>
    <row r="1207" spans="1:5">
      <c r="A1207" t="s">
        <v>2302</v>
      </c>
      <c r="B1207" t="s">
        <v>262</v>
      </c>
      <c r="C1207" t="s">
        <v>33</v>
      </c>
      <c r="D1207" s="2">
        <v>38687</v>
      </c>
      <c r="E1207" s="2">
        <v>73050</v>
      </c>
    </row>
    <row r="1208" spans="1:5">
      <c r="A1208" t="s">
        <v>2303</v>
      </c>
      <c r="B1208" t="s">
        <v>262</v>
      </c>
      <c r="C1208" t="s">
        <v>33</v>
      </c>
      <c r="D1208" s="2">
        <v>38687</v>
      </c>
      <c r="E1208" s="2">
        <v>73050</v>
      </c>
    </row>
    <row r="1209" spans="1:5">
      <c r="A1209" t="s">
        <v>408</v>
      </c>
      <c r="B1209" t="s">
        <v>262</v>
      </c>
      <c r="C1209" t="s">
        <v>33</v>
      </c>
      <c r="D1209" s="2">
        <v>38687</v>
      </c>
      <c r="E1209" s="2">
        <v>73050</v>
      </c>
    </row>
    <row r="1210" spans="1:5">
      <c r="A1210" t="s">
        <v>553</v>
      </c>
      <c r="B1210" t="s">
        <v>262</v>
      </c>
      <c r="C1210" t="s">
        <v>33</v>
      </c>
      <c r="D1210" s="2">
        <v>38687</v>
      </c>
      <c r="E1210" s="2">
        <v>73050</v>
      </c>
    </row>
    <row r="1211" spans="1:5">
      <c r="A1211" t="s">
        <v>409</v>
      </c>
      <c r="B1211" t="s">
        <v>262</v>
      </c>
      <c r="C1211" t="s">
        <v>33</v>
      </c>
      <c r="D1211" s="2">
        <v>38687</v>
      </c>
      <c r="E1211" s="2">
        <v>73050</v>
      </c>
    </row>
    <row r="1212" spans="1:5">
      <c r="A1212" t="s">
        <v>410</v>
      </c>
      <c r="B1212" t="s">
        <v>262</v>
      </c>
      <c r="C1212" t="s">
        <v>33</v>
      </c>
      <c r="D1212" s="2">
        <v>38687</v>
      </c>
      <c r="E1212" s="2">
        <v>73050</v>
      </c>
    </row>
    <row r="1213" spans="1:5">
      <c r="A1213" t="s">
        <v>2738</v>
      </c>
      <c r="B1213" t="s">
        <v>262</v>
      </c>
      <c r="C1213" t="s">
        <v>33</v>
      </c>
      <c r="D1213" s="2">
        <v>38687</v>
      </c>
      <c r="E1213" s="2">
        <v>73050</v>
      </c>
    </row>
    <row r="1214" spans="1:5">
      <c r="A1214" t="s">
        <v>411</v>
      </c>
      <c r="B1214" t="s">
        <v>262</v>
      </c>
      <c r="C1214" t="s">
        <v>33</v>
      </c>
      <c r="D1214" s="2">
        <v>38687</v>
      </c>
      <c r="E1214" s="2">
        <v>73050</v>
      </c>
    </row>
    <row r="1215" spans="1:5">
      <c r="A1215" t="s">
        <v>1239</v>
      </c>
      <c r="B1215" t="s">
        <v>262</v>
      </c>
      <c r="C1215" t="s">
        <v>33</v>
      </c>
      <c r="D1215" s="2">
        <v>38687</v>
      </c>
      <c r="E1215" s="2">
        <v>73050</v>
      </c>
    </row>
    <row r="1216" spans="1:5">
      <c r="A1216" t="s">
        <v>1553</v>
      </c>
      <c r="B1216" t="s">
        <v>262</v>
      </c>
      <c r="C1216" t="s">
        <v>33</v>
      </c>
      <c r="D1216" s="2">
        <v>38687</v>
      </c>
      <c r="E1216" s="2">
        <v>73050</v>
      </c>
    </row>
    <row r="1217" spans="1:5">
      <c r="A1217" t="s">
        <v>1554</v>
      </c>
      <c r="B1217" t="s">
        <v>262</v>
      </c>
      <c r="C1217" t="s">
        <v>33</v>
      </c>
      <c r="D1217" s="2">
        <v>38687</v>
      </c>
      <c r="E1217" s="2">
        <v>73050</v>
      </c>
    </row>
    <row r="1218" spans="1:5">
      <c r="A1218" t="s">
        <v>1555</v>
      </c>
      <c r="B1218" t="s">
        <v>262</v>
      </c>
      <c r="C1218" t="s">
        <v>33</v>
      </c>
      <c r="D1218" s="2">
        <v>38687</v>
      </c>
      <c r="E1218" s="2">
        <v>73050</v>
      </c>
    </row>
    <row r="1219" spans="1:5">
      <c r="A1219" t="s">
        <v>1556</v>
      </c>
      <c r="B1219" t="s">
        <v>262</v>
      </c>
      <c r="C1219" t="s">
        <v>33</v>
      </c>
      <c r="D1219" s="2">
        <v>38687</v>
      </c>
      <c r="E1219" s="2">
        <v>73050</v>
      </c>
    </row>
    <row r="1220" spans="1:5">
      <c r="A1220" t="s">
        <v>1557</v>
      </c>
      <c r="B1220" t="s">
        <v>262</v>
      </c>
      <c r="C1220" t="s">
        <v>33</v>
      </c>
      <c r="D1220" s="2">
        <v>38687</v>
      </c>
      <c r="E1220" s="2">
        <v>73050</v>
      </c>
    </row>
    <row r="1221" spans="1:5">
      <c r="A1221" t="s">
        <v>1558</v>
      </c>
      <c r="B1221" t="s">
        <v>262</v>
      </c>
      <c r="C1221" t="s">
        <v>33</v>
      </c>
      <c r="D1221" s="2">
        <v>38687</v>
      </c>
      <c r="E1221" s="2">
        <v>73050</v>
      </c>
    </row>
    <row r="1222" spans="1:5">
      <c r="A1222" t="s">
        <v>1030</v>
      </c>
      <c r="B1222" t="s">
        <v>262</v>
      </c>
      <c r="C1222" t="s">
        <v>33</v>
      </c>
      <c r="D1222" s="2">
        <v>38687</v>
      </c>
      <c r="E1222" s="2">
        <v>73050</v>
      </c>
    </row>
    <row r="1223" spans="1:5">
      <c r="A1223" t="s">
        <v>1031</v>
      </c>
      <c r="B1223" t="s">
        <v>262</v>
      </c>
      <c r="C1223" t="s">
        <v>33</v>
      </c>
      <c r="D1223" s="2">
        <v>38687</v>
      </c>
      <c r="E1223" s="2">
        <v>73050</v>
      </c>
    </row>
    <row r="1224" spans="1:5">
      <c r="A1224" t="s">
        <v>2739</v>
      </c>
      <c r="B1224" t="s">
        <v>262</v>
      </c>
      <c r="C1224" t="s">
        <v>33</v>
      </c>
      <c r="D1224" s="2">
        <v>38687</v>
      </c>
      <c r="E1224" s="2">
        <v>73050</v>
      </c>
    </row>
    <row r="1225" spans="1:5">
      <c r="A1225" t="s">
        <v>1032</v>
      </c>
      <c r="B1225" t="s">
        <v>262</v>
      </c>
      <c r="C1225" t="s">
        <v>33</v>
      </c>
      <c r="D1225" s="2">
        <v>38687</v>
      </c>
      <c r="E1225" s="2">
        <v>73050</v>
      </c>
    </row>
    <row r="1226" spans="1:5">
      <c r="A1226" t="s">
        <v>1240</v>
      </c>
      <c r="B1226" t="s">
        <v>262</v>
      </c>
      <c r="C1226" t="s">
        <v>33</v>
      </c>
      <c r="D1226" s="2">
        <v>38687</v>
      </c>
      <c r="E1226" s="2">
        <v>73050</v>
      </c>
    </row>
    <row r="1227" spans="1:5">
      <c r="A1227" t="s">
        <v>723</v>
      </c>
      <c r="B1227" t="s">
        <v>262</v>
      </c>
      <c r="C1227" t="s">
        <v>33</v>
      </c>
      <c r="D1227" s="2">
        <v>38687</v>
      </c>
      <c r="E1227" s="2">
        <v>73050</v>
      </c>
    </row>
    <row r="1228" spans="1:5">
      <c r="A1228" t="s">
        <v>2304</v>
      </c>
      <c r="B1228" t="s">
        <v>262</v>
      </c>
      <c r="C1228" t="s">
        <v>33</v>
      </c>
      <c r="D1228" s="2">
        <v>38687</v>
      </c>
      <c r="E1228" s="2">
        <v>73050</v>
      </c>
    </row>
    <row r="1229" spans="1:5">
      <c r="A1229" t="s">
        <v>2305</v>
      </c>
      <c r="B1229" t="s">
        <v>262</v>
      </c>
      <c r="C1229" t="s">
        <v>33</v>
      </c>
      <c r="D1229" s="2">
        <v>38687</v>
      </c>
      <c r="E1229" s="2">
        <v>73050</v>
      </c>
    </row>
    <row r="1230" spans="1:5">
      <c r="A1230" t="s">
        <v>2740</v>
      </c>
      <c r="B1230" t="s">
        <v>262</v>
      </c>
      <c r="C1230" t="s">
        <v>33</v>
      </c>
      <c r="D1230" s="2">
        <v>38687</v>
      </c>
      <c r="E1230" s="2">
        <v>73050</v>
      </c>
    </row>
    <row r="1231" spans="1:5">
      <c r="A1231" t="s">
        <v>2306</v>
      </c>
      <c r="B1231" t="s">
        <v>262</v>
      </c>
      <c r="C1231" t="s">
        <v>33</v>
      </c>
      <c r="D1231" s="2">
        <v>38687</v>
      </c>
      <c r="E1231" s="2">
        <v>73050</v>
      </c>
    </row>
    <row r="1232" spans="1:5">
      <c r="A1232" t="s">
        <v>2307</v>
      </c>
      <c r="B1232" t="s">
        <v>262</v>
      </c>
      <c r="C1232" t="s">
        <v>33</v>
      </c>
      <c r="D1232" s="2">
        <v>38687</v>
      </c>
      <c r="E1232" s="2">
        <v>73050</v>
      </c>
    </row>
    <row r="1233" spans="1:5">
      <c r="A1233" t="s">
        <v>2308</v>
      </c>
      <c r="B1233" t="s">
        <v>262</v>
      </c>
      <c r="C1233" t="s">
        <v>33</v>
      </c>
      <c r="D1233" s="2">
        <v>38687</v>
      </c>
      <c r="E1233" s="2">
        <v>73050</v>
      </c>
    </row>
    <row r="1234" spans="1:5">
      <c r="A1234" t="s">
        <v>2309</v>
      </c>
      <c r="B1234" t="s">
        <v>262</v>
      </c>
      <c r="C1234" t="s">
        <v>33</v>
      </c>
      <c r="D1234" s="2">
        <v>38687</v>
      </c>
      <c r="E1234" s="2">
        <v>73050</v>
      </c>
    </row>
    <row r="1235" spans="1:5">
      <c r="A1235" t="s">
        <v>2310</v>
      </c>
      <c r="B1235" t="s">
        <v>262</v>
      </c>
      <c r="C1235" t="s">
        <v>33</v>
      </c>
      <c r="D1235" s="2">
        <v>38687</v>
      </c>
      <c r="E1235" s="2">
        <v>73050</v>
      </c>
    </row>
    <row r="1236" spans="1:5">
      <c r="A1236" t="s">
        <v>2311</v>
      </c>
      <c r="B1236" t="s">
        <v>262</v>
      </c>
      <c r="C1236" t="s">
        <v>33</v>
      </c>
      <c r="D1236" s="2">
        <v>38687</v>
      </c>
      <c r="E1236" s="2">
        <v>73050</v>
      </c>
    </row>
    <row r="1237" spans="1:5">
      <c r="A1237" t="s">
        <v>2312</v>
      </c>
      <c r="B1237" t="s">
        <v>262</v>
      </c>
      <c r="C1237" t="s">
        <v>33</v>
      </c>
      <c r="D1237" s="2">
        <v>38687</v>
      </c>
      <c r="E1237" s="2">
        <v>73050</v>
      </c>
    </row>
    <row r="1238" spans="1:5">
      <c r="A1238" t="s">
        <v>412</v>
      </c>
      <c r="B1238" t="s">
        <v>262</v>
      </c>
      <c r="C1238" t="s">
        <v>33</v>
      </c>
      <c r="D1238" s="2">
        <v>38687</v>
      </c>
      <c r="E1238" s="2">
        <v>73050</v>
      </c>
    </row>
    <row r="1239" spans="1:5">
      <c r="A1239" t="s">
        <v>554</v>
      </c>
      <c r="B1239" t="s">
        <v>262</v>
      </c>
      <c r="C1239" t="s">
        <v>33</v>
      </c>
      <c r="D1239" s="2">
        <v>38687</v>
      </c>
      <c r="E1239" s="2">
        <v>73050</v>
      </c>
    </row>
    <row r="1240" spans="1:5">
      <c r="A1240" t="s">
        <v>413</v>
      </c>
      <c r="B1240" t="s">
        <v>262</v>
      </c>
      <c r="C1240" t="s">
        <v>33</v>
      </c>
      <c r="D1240" s="2">
        <v>38687</v>
      </c>
      <c r="E1240" s="2">
        <v>73050</v>
      </c>
    </row>
    <row r="1241" spans="1:5">
      <c r="A1241" t="s">
        <v>414</v>
      </c>
      <c r="B1241" t="s">
        <v>262</v>
      </c>
      <c r="C1241" t="s">
        <v>33</v>
      </c>
      <c r="D1241" s="2">
        <v>38687</v>
      </c>
      <c r="E1241" s="2">
        <v>73050</v>
      </c>
    </row>
    <row r="1242" spans="1:5">
      <c r="A1242" t="s">
        <v>2741</v>
      </c>
      <c r="B1242" t="s">
        <v>262</v>
      </c>
      <c r="C1242" t="s">
        <v>33</v>
      </c>
      <c r="D1242" s="2">
        <v>38687</v>
      </c>
      <c r="E1242" s="2">
        <v>73050</v>
      </c>
    </row>
    <row r="1243" spans="1:5">
      <c r="A1243" t="s">
        <v>415</v>
      </c>
      <c r="B1243" t="s">
        <v>262</v>
      </c>
      <c r="C1243" t="s">
        <v>33</v>
      </c>
      <c r="D1243" s="2">
        <v>38687</v>
      </c>
      <c r="E1243" s="2">
        <v>73050</v>
      </c>
    </row>
    <row r="1244" spans="1:5">
      <c r="A1244" t="s">
        <v>1241</v>
      </c>
      <c r="B1244" t="s">
        <v>262</v>
      </c>
      <c r="C1244" t="s">
        <v>33</v>
      </c>
      <c r="D1244" s="2">
        <v>38687</v>
      </c>
      <c r="E1244" s="2">
        <v>73050</v>
      </c>
    </row>
    <row r="1245" spans="1:5">
      <c r="A1245" t="s">
        <v>1559</v>
      </c>
      <c r="B1245" t="s">
        <v>262</v>
      </c>
      <c r="C1245" t="s">
        <v>33</v>
      </c>
      <c r="D1245" s="2">
        <v>38687</v>
      </c>
      <c r="E1245" s="2">
        <v>73050</v>
      </c>
    </row>
    <row r="1246" spans="1:5">
      <c r="A1246" t="s">
        <v>1560</v>
      </c>
      <c r="B1246" t="s">
        <v>262</v>
      </c>
      <c r="C1246" t="s">
        <v>33</v>
      </c>
      <c r="D1246" s="2">
        <v>38687</v>
      </c>
      <c r="E1246" s="2">
        <v>73050</v>
      </c>
    </row>
    <row r="1247" spans="1:5">
      <c r="A1247" t="s">
        <v>1561</v>
      </c>
      <c r="B1247" t="s">
        <v>262</v>
      </c>
      <c r="C1247" t="s">
        <v>33</v>
      </c>
      <c r="D1247" s="2">
        <v>38687</v>
      </c>
      <c r="E1247" s="2">
        <v>73050</v>
      </c>
    </row>
    <row r="1248" spans="1:5">
      <c r="A1248" t="s">
        <v>1562</v>
      </c>
      <c r="B1248" t="s">
        <v>262</v>
      </c>
      <c r="C1248" t="s">
        <v>33</v>
      </c>
      <c r="D1248" s="2">
        <v>38687</v>
      </c>
      <c r="E1248" s="2">
        <v>73050</v>
      </c>
    </row>
    <row r="1249" spans="1:5">
      <c r="A1249" t="s">
        <v>1563</v>
      </c>
      <c r="B1249" t="s">
        <v>262</v>
      </c>
      <c r="C1249" t="s">
        <v>33</v>
      </c>
      <c r="D1249" s="2">
        <v>38687</v>
      </c>
      <c r="E1249" s="2">
        <v>73050</v>
      </c>
    </row>
    <row r="1250" spans="1:5">
      <c r="A1250" t="s">
        <v>1564</v>
      </c>
      <c r="B1250" t="s">
        <v>262</v>
      </c>
      <c r="C1250" t="s">
        <v>33</v>
      </c>
      <c r="D1250" s="2">
        <v>38687</v>
      </c>
      <c r="E1250" s="2">
        <v>73050</v>
      </c>
    </row>
    <row r="1251" spans="1:5">
      <c r="A1251" t="s">
        <v>1033</v>
      </c>
      <c r="B1251" t="s">
        <v>262</v>
      </c>
      <c r="C1251" t="s">
        <v>33</v>
      </c>
      <c r="D1251" s="2">
        <v>38687</v>
      </c>
      <c r="E1251" s="2">
        <v>73050</v>
      </c>
    </row>
    <row r="1252" spans="1:5">
      <c r="A1252" t="s">
        <v>1034</v>
      </c>
      <c r="B1252" t="s">
        <v>262</v>
      </c>
      <c r="C1252" t="s">
        <v>33</v>
      </c>
      <c r="D1252" s="2">
        <v>38687</v>
      </c>
      <c r="E1252" s="2">
        <v>73050</v>
      </c>
    </row>
    <row r="1253" spans="1:5">
      <c r="A1253" t="s">
        <v>2742</v>
      </c>
      <c r="B1253" t="s">
        <v>262</v>
      </c>
      <c r="C1253" t="s">
        <v>33</v>
      </c>
      <c r="D1253" s="2">
        <v>38687</v>
      </c>
      <c r="E1253" s="2">
        <v>73050</v>
      </c>
    </row>
    <row r="1254" spans="1:5">
      <c r="A1254" t="s">
        <v>1035</v>
      </c>
      <c r="B1254" t="s">
        <v>262</v>
      </c>
      <c r="C1254" t="s">
        <v>33</v>
      </c>
      <c r="D1254" s="2">
        <v>38687</v>
      </c>
      <c r="E1254" s="2">
        <v>73050</v>
      </c>
    </row>
    <row r="1255" spans="1:5">
      <c r="A1255" t="s">
        <v>1242</v>
      </c>
      <c r="B1255" t="s">
        <v>262</v>
      </c>
      <c r="C1255" t="s">
        <v>33</v>
      </c>
      <c r="D1255" s="2">
        <v>38687</v>
      </c>
      <c r="E1255" s="2">
        <v>73050</v>
      </c>
    </row>
    <row r="1256" spans="1:5">
      <c r="A1256" t="s">
        <v>724</v>
      </c>
      <c r="B1256" t="s">
        <v>262</v>
      </c>
      <c r="C1256" t="s">
        <v>33</v>
      </c>
      <c r="D1256" s="2">
        <v>38687</v>
      </c>
      <c r="E1256" s="2">
        <v>73050</v>
      </c>
    </row>
    <row r="1257" spans="1:5">
      <c r="A1257" t="s">
        <v>2313</v>
      </c>
      <c r="B1257" t="s">
        <v>262</v>
      </c>
      <c r="C1257" t="s">
        <v>33</v>
      </c>
      <c r="D1257" s="2">
        <v>38687</v>
      </c>
      <c r="E1257" s="2">
        <v>73050</v>
      </c>
    </row>
    <row r="1258" spans="1:5">
      <c r="A1258" t="s">
        <v>2314</v>
      </c>
      <c r="B1258" t="s">
        <v>262</v>
      </c>
      <c r="C1258" t="s">
        <v>33</v>
      </c>
      <c r="D1258" s="2">
        <v>38687</v>
      </c>
      <c r="E1258" s="2">
        <v>73050</v>
      </c>
    </row>
    <row r="1259" spans="1:5">
      <c r="A1259" t="s">
        <v>2743</v>
      </c>
      <c r="B1259" t="s">
        <v>262</v>
      </c>
      <c r="C1259" t="s">
        <v>33</v>
      </c>
      <c r="D1259" s="2">
        <v>38687</v>
      </c>
      <c r="E1259" s="2">
        <v>73050</v>
      </c>
    </row>
    <row r="1260" spans="1:5">
      <c r="A1260" t="s">
        <v>2315</v>
      </c>
      <c r="B1260" t="s">
        <v>262</v>
      </c>
      <c r="C1260" t="s">
        <v>33</v>
      </c>
      <c r="D1260" s="2">
        <v>38687</v>
      </c>
      <c r="E1260" s="2">
        <v>73050</v>
      </c>
    </row>
    <row r="1261" spans="1:5">
      <c r="A1261" t="s">
        <v>2316</v>
      </c>
      <c r="B1261" t="s">
        <v>262</v>
      </c>
      <c r="C1261" t="s">
        <v>33</v>
      </c>
      <c r="D1261" s="2">
        <v>38687</v>
      </c>
      <c r="E1261" s="2">
        <v>73050</v>
      </c>
    </row>
    <row r="1262" spans="1:5">
      <c r="A1262" t="s">
        <v>2317</v>
      </c>
      <c r="B1262" t="s">
        <v>262</v>
      </c>
      <c r="C1262" t="s">
        <v>33</v>
      </c>
      <c r="D1262" s="2">
        <v>38687</v>
      </c>
      <c r="E1262" s="2">
        <v>73050</v>
      </c>
    </row>
    <row r="1263" spans="1:5">
      <c r="A1263" t="s">
        <v>2318</v>
      </c>
      <c r="B1263" t="s">
        <v>262</v>
      </c>
      <c r="C1263" t="s">
        <v>33</v>
      </c>
      <c r="D1263" s="2">
        <v>38687</v>
      </c>
      <c r="E1263" s="2">
        <v>73050</v>
      </c>
    </row>
    <row r="1264" spans="1:5">
      <c r="A1264" t="s">
        <v>2319</v>
      </c>
      <c r="B1264" t="s">
        <v>262</v>
      </c>
      <c r="C1264" t="s">
        <v>33</v>
      </c>
      <c r="D1264" s="2">
        <v>38687</v>
      </c>
      <c r="E1264" s="2">
        <v>73050</v>
      </c>
    </row>
    <row r="1265" spans="1:5">
      <c r="A1265" t="s">
        <v>2320</v>
      </c>
      <c r="B1265" t="s">
        <v>262</v>
      </c>
      <c r="C1265" t="s">
        <v>33</v>
      </c>
      <c r="D1265" s="2">
        <v>38687</v>
      </c>
      <c r="E1265" s="2">
        <v>73050</v>
      </c>
    </row>
    <row r="1266" spans="1:5">
      <c r="A1266" t="s">
        <v>2321</v>
      </c>
      <c r="B1266" t="s">
        <v>262</v>
      </c>
      <c r="C1266" t="s">
        <v>33</v>
      </c>
      <c r="D1266" s="2">
        <v>38687</v>
      </c>
      <c r="E1266" s="2">
        <v>73050</v>
      </c>
    </row>
    <row r="1267" spans="1:5">
      <c r="A1267" t="s">
        <v>416</v>
      </c>
      <c r="B1267" t="s">
        <v>262</v>
      </c>
      <c r="C1267" t="s">
        <v>33</v>
      </c>
      <c r="D1267" s="2">
        <v>38687</v>
      </c>
      <c r="E1267" s="2">
        <v>73050</v>
      </c>
    </row>
    <row r="1268" spans="1:5">
      <c r="A1268" t="s">
        <v>555</v>
      </c>
      <c r="B1268" t="s">
        <v>262</v>
      </c>
      <c r="C1268" t="s">
        <v>33</v>
      </c>
      <c r="D1268" s="2">
        <v>38687</v>
      </c>
      <c r="E1268" s="2">
        <v>73050</v>
      </c>
    </row>
    <row r="1269" spans="1:5">
      <c r="A1269" t="s">
        <v>556</v>
      </c>
      <c r="B1269" t="s">
        <v>262</v>
      </c>
      <c r="C1269" t="s">
        <v>33</v>
      </c>
      <c r="D1269" s="2">
        <v>38687</v>
      </c>
      <c r="E1269" s="2">
        <v>73050</v>
      </c>
    </row>
    <row r="1270" spans="1:5">
      <c r="A1270" t="s">
        <v>557</v>
      </c>
      <c r="B1270" t="s">
        <v>262</v>
      </c>
      <c r="C1270" t="s">
        <v>33</v>
      </c>
      <c r="D1270" s="2">
        <v>38687</v>
      </c>
      <c r="E1270" s="2">
        <v>73050</v>
      </c>
    </row>
    <row r="1271" spans="1:5">
      <c r="A1271" t="s">
        <v>558</v>
      </c>
      <c r="B1271" t="s">
        <v>262</v>
      </c>
      <c r="C1271" t="s">
        <v>33</v>
      </c>
      <c r="D1271" s="2">
        <v>38687</v>
      </c>
      <c r="E1271" s="2">
        <v>73050</v>
      </c>
    </row>
    <row r="1272" spans="1:5">
      <c r="A1272" t="s">
        <v>1565</v>
      </c>
      <c r="B1272" t="s">
        <v>262</v>
      </c>
      <c r="C1272" t="s">
        <v>33</v>
      </c>
      <c r="D1272" s="2">
        <v>38687</v>
      </c>
      <c r="E1272" s="2">
        <v>73050</v>
      </c>
    </row>
    <row r="1273" spans="1:5">
      <c r="A1273" t="s">
        <v>1566</v>
      </c>
      <c r="B1273" t="s">
        <v>262</v>
      </c>
      <c r="C1273" t="s">
        <v>33</v>
      </c>
      <c r="D1273" s="2">
        <v>38687</v>
      </c>
      <c r="E1273" s="2">
        <v>73050</v>
      </c>
    </row>
    <row r="1274" spans="1:5">
      <c r="A1274" t="s">
        <v>1567</v>
      </c>
      <c r="B1274" t="s">
        <v>262</v>
      </c>
      <c r="C1274" t="s">
        <v>33</v>
      </c>
      <c r="D1274" s="2">
        <v>38687</v>
      </c>
      <c r="E1274" s="2">
        <v>73050</v>
      </c>
    </row>
    <row r="1275" spans="1:5">
      <c r="A1275" t="s">
        <v>1568</v>
      </c>
      <c r="B1275" t="s">
        <v>262</v>
      </c>
      <c r="C1275" t="s">
        <v>33</v>
      </c>
      <c r="D1275" s="2">
        <v>38687</v>
      </c>
      <c r="E1275" s="2">
        <v>73050</v>
      </c>
    </row>
    <row r="1276" spans="1:5">
      <c r="A1276" t="s">
        <v>1036</v>
      </c>
      <c r="B1276" t="s">
        <v>262</v>
      </c>
      <c r="C1276" t="s">
        <v>33</v>
      </c>
      <c r="D1276" s="2">
        <v>38687</v>
      </c>
      <c r="E1276" s="2">
        <v>73050</v>
      </c>
    </row>
    <row r="1277" spans="1:5">
      <c r="A1277" t="s">
        <v>1037</v>
      </c>
      <c r="B1277" t="s">
        <v>262</v>
      </c>
      <c r="C1277" t="s">
        <v>33</v>
      </c>
      <c r="D1277" s="2">
        <v>38687</v>
      </c>
      <c r="E1277" s="2">
        <v>73050</v>
      </c>
    </row>
    <row r="1278" spans="1:5">
      <c r="A1278" t="s">
        <v>1038</v>
      </c>
      <c r="B1278" t="s">
        <v>262</v>
      </c>
      <c r="C1278" t="s">
        <v>33</v>
      </c>
      <c r="D1278" s="2">
        <v>38687</v>
      </c>
      <c r="E1278" s="2">
        <v>73050</v>
      </c>
    </row>
    <row r="1279" spans="1:5">
      <c r="A1279" t="s">
        <v>2322</v>
      </c>
      <c r="B1279" t="s">
        <v>262</v>
      </c>
      <c r="C1279" t="s">
        <v>33</v>
      </c>
      <c r="D1279" s="2">
        <v>38687</v>
      </c>
      <c r="E1279" s="2">
        <v>73050</v>
      </c>
    </row>
    <row r="1280" spans="1:5">
      <c r="A1280" t="s">
        <v>2323</v>
      </c>
      <c r="B1280" t="s">
        <v>262</v>
      </c>
      <c r="C1280" t="s">
        <v>33</v>
      </c>
      <c r="D1280" s="2">
        <v>38687</v>
      </c>
      <c r="E1280" s="2">
        <v>73050</v>
      </c>
    </row>
    <row r="1281" spans="1:5">
      <c r="A1281" t="s">
        <v>2324</v>
      </c>
      <c r="B1281" t="s">
        <v>262</v>
      </c>
      <c r="C1281" t="s">
        <v>33</v>
      </c>
      <c r="D1281" s="2">
        <v>38687</v>
      </c>
      <c r="E1281" s="2">
        <v>73050</v>
      </c>
    </row>
    <row r="1282" spans="1:5">
      <c r="A1282" t="s">
        <v>2325</v>
      </c>
      <c r="B1282" t="s">
        <v>262</v>
      </c>
      <c r="C1282" t="s">
        <v>33</v>
      </c>
      <c r="D1282" s="2">
        <v>38687</v>
      </c>
      <c r="E1282" s="2">
        <v>73050</v>
      </c>
    </row>
    <row r="1283" spans="1:5">
      <c r="A1283" t="s">
        <v>2326</v>
      </c>
      <c r="B1283" t="s">
        <v>262</v>
      </c>
      <c r="C1283" t="s">
        <v>33</v>
      </c>
      <c r="D1283" s="2">
        <v>38687</v>
      </c>
      <c r="E1283" s="2">
        <v>73050</v>
      </c>
    </row>
    <row r="1284" spans="1:5">
      <c r="A1284" t="s">
        <v>2327</v>
      </c>
      <c r="B1284" t="s">
        <v>262</v>
      </c>
      <c r="C1284" t="s">
        <v>33</v>
      </c>
      <c r="D1284" s="2">
        <v>38687</v>
      </c>
      <c r="E1284" s="2">
        <v>73050</v>
      </c>
    </row>
    <row r="1285" spans="1:5">
      <c r="A1285" t="s">
        <v>2328</v>
      </c>
      <c r="B1285" t="s">
        <v>262</v>
      </c>
      <c r="C1285" t="s">
        <v>33</v>
      </c>
      <c r="D1285" s="2">
        <v>38687</v>
      </c>
      <c r="E1285" s="2">
        <v>73050</v>
      </c>
    </row>
    <row r="1286" spans="1:5">
      <c r="A1286" t="s">
        <v>2329</v>
      </c>
      <c r="B1286" t="s">
        <v>262</v>
      </c>
      <c r="C1286" t="s">
        <v>33</v>
      </c>
      <c r="D1286" s="2">
        <v>38687</v>
      </c>
      <c r="E1286" s="2">
        <v>73050</v>
      </c>
    </row>
    <row r="1287" spans="1:5">
      <c r="A1287" t="s">
        <v>2330</v>
      </c>
      <c r="B1287" t="s">
        <v>262</v>
      </c>
      <c r="C1287" t="s">
        <v>33</v>
      </c>
      <c r="D1287" s="2">
        <v>38687</v>
      </c>
      <c r="E1287" s="2">
        <v>73050</v>
      </c>
    </row>
    <row r="1288" spans="1:5">
      <c r="A1288" t="s">
        <v>417</v>
      </c>
      <c r="B1288" t="s">
        <v>262</v>
      </c>
      <c r="C1288" t="s">
        <v>33</v>
      </c>
      <c r="D1288" s="2">
        <v>38687</v>
      </c>
      <c r="E1288" s="2">
        <v>73050</v>
      </c>
    </row>
    <row r="1289" spans="1:5">
      <c r="A1289" t="s">
        <v>559</v>
      </c>
      <c r="B1289" t="s">
        <v>262</v>
      </c>
      <c r="C1289" t="s">
        <v>33</v>
      </c>
      <c r="D1289" s="2">
        <v>38687</v>
      </c>
      <c r="E1289" s="2">
        <v>73050</v>
      </c>
    </row>
    <row r="1290" spans="1:5">
      <c r="A1290" t="s">
        <v>418</v>
      </c>
      <c r="B1290" t="s">
        <v>262</v>
      </c>
      <c r="C1290" t="s">
        <v>33</v>
      </c>
      <c r="D1290" s="2">
        <v>38687</v>
      </c>
      <c r="E1290" s="2">
        <v>73050</v>
      </c>
    </row>
    <row r="1291" spans="1:5">
      <c r="A1291" t="s">
        <v>419</v>
      </c>
      <c r="B1291" t="s">
        <v>262</v>
      </c>
      <c r="C1291" t="s">
        <v>33</v>
      </c>
      <c r="D1291" s="2">
        <v>38687</v>
      </c>
      <c r="E1291" s="2">
        <v>73050</v>
      </c>
    </row>
    <row r="1292" spans="1:5">
      <c r="A1292" t="s">
        <v>2744</v>
      </c>
      <c r="B1292" t="s">
        <v>262</v>
      </c>
      <c r="C1292" t="s">
        <v>33</v>
      </c>
      <c r="D1292" s="2">
        <v>38687</v>
      </c>
      <c r="E1292" s="2">
        <v>73050</v>
      </c>
    </row>
    <row r="1293" spans="1:5">
      <c r="A1293" t="s">
        <v>1705</v>
      </c>
      <c r="B1293" t="s">
        <v>262</v>
      </c>
      <c r="C1293" t="s">
        <v>33</v>
      </c>
      <c r="D1293" s="2">
        <v>38687</v>
      </c>
      <c r="E1293" s="2">
        <v>73050</v>
      </c>
    </row>
    <row r="1294" spans="1:5">
      <c r="A1294" t="s">
        <v>1243</v>
      </c>
      <c r="B1294" t="s">
        <v>262</v>
      </c>
      <c r="C1294" t="s">
        <v>33</v>
      </c>
      <c r="D1294" s="2">
        <v>38687</v>
      </c>
      <c r="E1294" s="2">
        <v>73050</v>
      </c>
    </row>
    <row r="1295" spans="1:5">
      <c r="A1295" t="s">
        <v>1569</v>
      </c>
      <c r="B1295" t="s">
        <v>262</v>
      </c>
      <c r="C1295" t="s">
        <v>33</v>
      </c>
      <c r="D1295" s="2">
        <v>38687</v>
      </c>
      <c r="E1295" s="2">
        <v>73050</v>
      </c>
    </row>
    <row r="1296" spans="1:5">
      <c r="A1296" t="s">
        <v>1570</v>
      </c>
      <c r="B1296" t="s">
        <v>262</v>
      </c>
      <c r="C1296" t="s">
        <v>33</v>
      </c>
      <c r="D1296" s="2">
        <v>38687</v>
      </c>
      <c r="E1296" s="2">
        <v>73050</v>
      </c>
    </row>
    <row r="1297" spans="1:5">
      <c r="A1297" t="s">
        <v>1571</v>
      </c>
      <c r="B1297" t="s">
        <v>262</v>
      </c>
      <c r="C1297" t="s">
        <v>33</v>
      </c>
      <c r="D1297" s="2">
        <v>38687</v>
      </c>
      <c r="E1297" s="2">
        <v>73050</v>
      </c>
    </row>
    <row r="1298" spans="1:5">
      <c r="A1298" t="s">
        <v>1572</v>
      </c>
      <c r="B1298" t="s">
        <v>262</v>
      </c>
      <c r="C1298" t="s">
        <v>33</v>
      </c>
      <c r="D1298" s="2">
        <v>38687</v>
      </c>
      <c r="E1298" s="2">
        <v>73050</v>
      </c>
    </row>
    <row r="1299" spans="1:5">
      <c r="A1299" t="s">
        <v>1573</v>
      </c>
      <c r="B1299" t="s">
        <v>262</v>
      </c>
      <c r="C1299" t="s">
        <v>33</v>
      </c>
      <c r="D1299" s="2">
        <v>38687</v>
      </c>
      <c r="E1299" s="2">
        <v>73050</v>
      </c>
    </row>
    <row r="1300" spans="1:5">
      <c r="A1300" t="s">
        <v>1574</v>
      </c>
      <c r="B1300" t="s">
        <v>262</v>
      </c>
      <c r="C1300" t="s">
        <v>33</v>
      </c>
      <c r="D1300" s="2">
        <v>38687</v>
      </c>
      <c r="E1300" s="2">
        <v>73050</v>
      </c>
    </row>
    <row r="1301" spans="1:5">
      <c r="A1301" t="s">
        <v>1039</v>
      </c>
      <c r="B1301" t="s">
        <v>262</v>
      </c>
      <c r="C1301" t="s">
        <v>33</v>
      </c>
      <c r="D1301" s="2">
        <v>38687</v>
      </c>
      <c r="E1301" s="2">
        <v>73050</v>
      </c>
    </row>
    <row r="1302" spans="1:5">
      <c r="A1302" t="s">
        <v>1040</v>
      </c>
      <c r="B1302" t="s">
        <v>262</v>
      </c>
      <c r="C1302" t="s">
        <v>33</v>
      </c>
      <c r="D1302" s="2">
        <v>38687</v>
      </c>
      <c r="E1302" s="2">
        <v>73050</v>
      </c>
    </row>
    <row r="1303" spans="1:5">
      <c r="A1303" t="s">
        <v>2745</v>
      </c>
      <c r="B1303" t="s">
        <v>262</v>
      </c>
      <c r="C1303" t="s">
        <v>33</v>
      </c>
      <c r="D1303" s="2">
        <v>38687</v>
      </c>
      <c r="E1303" s="2">
        <v>73050</v>
      </c>
    </row>
    <row r="1304" spans="1:5">
      <c r="A1304" t="s">
        <v>1041</v>
      </c>
      <c r="B1304" t="s">
        <v>262</v>
      </c>
      <c r="C1304" t="s">
        <v>33</v>
      </c>
      <c r="D1304" s="2">
        <v>38687</v>
      </c>
      <c r="E1304" s="2">
        <v>73050</v>
      </c>
    </row>
    <row r="1305" spans="1:5">
      <c r="A1305" t="s">
        <v>1244</v>
      </c>
      <c r="B1305" t="s">
        <v>262</v>
      </c>
      <c r="C1305" t="s">
        <v>33</v>
      </c>
      <c r="D1305" s="2">
        <v>38687</v>
      </c>
      <c r="E1305" s="2">
        <v>73050</v>
      </c>
    </row>
    <row r="1306" spans="1:5">
      <c r="A1306" t="s">
        <v>725</v>
      </c>
      <c r="B1306" t="s">
        <v>262</v>
      </c>
      <c r="C1306" t="s">
        <v>33</v>
      </c>
      <c r="D1306" s="2">
        <v>38687</v>
      </c>
      <c r="E1306" s="2">
        <v>73050</v>
      </c>
    </row>
    <row r="1307" spans="1:5">
      <c r="A1307" t="s">
        <v>2331</v>
      </c>
      <c r="B1307" t="s">
        <v>262</v>
      </c>
      <c r="C1307" t="s">
        <v>33</v>
      </c>
      <c r="D1307" s="2">
        <v>38687</v>
      </c>
      <c r="E1307" s="2">
        <v>73050</v>
      </c>
    </row>
    <row r="1308" spans="1:5">
      <c r="A1308" t="s">
        <v>2332</v>
      </c>
      <c r="B1308" t="s">
        <v>262</v>
      </c>
      <c r="C1308" t="s">
        <v>33</v>
      </c>
      <c r="D1308" s="2">
        <v>38687</v>
      </c>
      <c r="E1308" s="2">
        <v>73050</v>
      </c>
    </row>
    <row r="1309" spans="1:5">
      <c r="A1309" t="s">
        <v>2746</v>
      </c>
      <c r="B1309" t="s">
        <v>262</v>
      </c>
      <c r="C1309" t="s">
        <v>33</v>
      </c>
      <c r="D1309" s="2">
        <v>38687</v>
      </c>
      <c r="E1309" s="2">
        <v>73050</v>
      </c>
    </row>
    <row r="1310" spans="1:5">
      <c r="A1310" t="s">
        <v>2333</v>
      </c>
      <c r="B1310" t="s">
        <v>262</v>
      </c>
      <c r="C1310" t="s">
        <v>33</v>
      </c>
      <c r="D1310" s="2">
        <v>38687</v>
      </c>
      <c r="E1310" s="2">
        <v>73050</v>
      </c>
    </row>
    <row r="1311" spans="1:5">
      <c r="A1311" t="s">
        <v>2334</v>
      </c>
      <c r="B1311" t="s">
        <v>262</v>
      </c>
      <c r="C1311" t="s">
        <v>33</v>
      </c>
      <c r="D1311" s="2">
        <v>38687</v>
      </c>
      <c r="E1311" s="2">
        <v>73050</v>
      </c>
    </row>
    <row r="1312" spans="1:5">
      <c r="A1312" t="s">
        <v>2335</v>
      </c>
      <c r="B1312" t="s">
        <v>262</v>
      </c>
      <c r="C1312" t="s">
        <v>33</v>
      </c>
      <c r="D1312" s="2">
        <v>38687</v>
      </c>
      <c r="E1312" s="2">
        <v>73050</v>
      </c>
    </row>
    <row r="1313" spans="1:5">
      <c r="A1313" t="s">
        <v>2336</v>
      </c>
      <c r="B1313" t="s">
        <v>262</v>
      </c>
      <c r="C1313" t="s">
        <v>33</v>
      </c>
      <c r="D1313" s="2">
        <v>38687</v>
      </c>
      <c r="E1313" s="2">
        <v>73050</v>
      </c>
    </row>
    <row r="1314" spans="1:5">
      <c r="A1314" t="s">
        <v>1245</v>
      </c>
      <c r="B1314" t="s">
        <v>262</v>
      </c>
      <c r="C1314" t="s">
        <v>33</v>
      </c>
      <c r="D1314" s="2">
        <v>38687</v>
      </c>
      <c r="E1314" s="2">
        <v>73050</v>
      </c>
    </row>
    <row r="1315" spans="1:5">
      <c r="A1315" t="s">
        <v>1246</v>
      </c>
      <c r="B1315" t="s">
        <v>262</v>
      </c>
      <c r="C1315" t="s">
        <v>33</v>
      </c>
      <c r="D1315" s="2">
        <v>38687</v>
      </c>
      <c r="E1315" s="2">
        <v>73050</v>
      </c>
    </row>
    <row r="1316" spans="1:5">
      <c r="A1316" t="s">
        <v>420</v>
      </c>
      <c r="B1316" t="s">
        <v>262</v>
      </c>
      <c r="C1316" t="s">
        <v>33</v>
      </c>
      <c r="D1316" s="2">
        <v>38687</v>
      </c>
      <c r="E1316" s="2">
        <v>73050</v>
      </c>
    </row>
    <row r="1317" spans="1:5">
      <c r="A1317" t="s">
        <v>560</v>
      </c>
      <c r="B1317" t="s">
        <v>262</v>
      </c>
      <c r="C1317" t="s">
        <v>33</v>
      </c>
      <c r="D1317" s="2">
        <v>38687</v>
      </c>
      <c r="E1317" s="2">
        <v>73050</v>
      </c>
    </row>
    <row r="1318" spans="1:5">
      <c r="A1318" t="s">
        <v>421</v>
      </c>
      <c r="B1318" t="s">
        <v>262</v>
      </c>
      <c r="C1318" t="s">
        <v>33</v>
      </c>
      <c r="D1318" s="2">
        <v>38687</v>
      </c>
      <c r="E1318" s="2">
        <v>73050</v>
      </c>
    </row>
    <row r="1319" spans="1:5">
      <c r="A1319" t="s">
        <v>422</v>
      </c>
      <c r="B1319" t="s">
        <v>262</v>
      </c>
      <c r="C1319" t="s">
        <v>33</v>
      </c>
      <c r="D1319" s="2">
        <v>38687</v>
      </c>
      <c r="E1319" s="2">
        <v>73050</v>
      </c>
    </row>
    <row r="1320" spans="1:5">
      <c r="A1320" t="s">
        <v>2747</v>
      </c>
      <c r="B1320" t="s">
        <v>262</v>
      </c>
      <c r="C1320" t="s">
        <v>33</v>
      </c>
      <c r="D1320" s="2">
        <v>38687</v>
      </c>
      <c r="E1320" s="2">
        <v>73050</v>
      </c>
    </row>
    <row r="1321" spans="1:5">
      <c r="A1321" t="s">
        <v>726</v>
      </c>
      <c r="B1321" t="s">
        <v>262</v>
      </c>
      <c r="C1321" t="s">
        <v>33</v>
      </c>
      <c r="D1321" s="2">
        <v>38687</v>
      </c>
      <c r="E1321" s="2">
        <v>73050</v>
      </c>
    </row>
    <row r="1322" spans="1:5">
      <c r="A1322" t="s">
        <v>1247</v>
      </c>
      <c r="B1322" t="s">
        <v>262</v>
      </c>
      <c r="C1322" t="s">
        <v>33</v>
      </c>
      <c r="D1322" s="2">
        <v>38687</v>
      </c>
      <c r="E1322" s="2">
        <v>73050</v>
      </c>
    </row>
    <row r="1323" spans="1:5">
      <c r="A1323" t="s">
        <v>1575</v>
      </c>
      <c r="B1323" t="s">
        <v>262</v>
      </c>
      <c r="C1323" t="s">
        <v>33</v>
      </c>
      <c r="D1323" s="2">
        <v>38687</v>
      </c>
      <c r="E1323" s="2">
        <v>73050</v>
      </c>
    </row>
    <row r="1324" spans="1:5">
      <c r="A1324" t="s">
        <v>1576</v>
      </c>
      <c r="B1324" t="s">
        <v>262</v>
      </c>
      <c r="C1324" t="s">
        <v>33</v>
      </c>
      <c r="D1324" s="2">
        <v>38687</v>
      </c>
      <c r="E1324" s="2">
        <v>73050</v>
      </c>
    </row>
    <row r="1325" spans="1:5">
      <c r="A1325" t="s">
        <v>1577</v>
      </c>
      <c r="B1325" t="s">
        <v>262</v>
      </c>
      <c r="C1325" t="s">
        <v>33</v>
      </c>
      <c r="D1325" s="2">
        <v>38687</v>
      </c>
      <c r="E1325" s="2">
        <v>73050</v>
      </c>
    </row>
    <row r="1326" spans="1:5">
      <c r="A1326" t="s">
        <v>1578</v>
      </c>
      <c r="B1326" t="s">
        <v>262</v>
      </c>
      <c r="C1326" t="s">
        <v>33</v>
      </c>
      <c r="D1326" s="2">
        <v>38687</v>
      </c>
      <c r="E1326" s="2">
        <v>73050</v>
      </c>
    </row>
    <row r="1327" spans="1:5">
      <c r="A1327" t="s">
        <v>1042</v>
      </c>
      <c r="B1327" t="s">
        <v>262</v>
      </c>
      <c r="C1327" t="s">
        <v>33</v>
      </c>
      <c r="D1327" s="2">
        <v>38687</v>
      </c>
      <c r="E1327" s="2">
        <v>73050</v>
      </c>
    </row>
    <row r="1328" spans="1:5">
      <c r="A1328" t="s">
        <v>1043</v>
      </c>
      <c r="B1328" t="s">
        <v>262</v>
      </c>
      <c r="C1328" t="s">
        <v>33</v>
      </c>
      <c r="D1328" s="2">
        <v>38687</v>
      </c>
      <c r="E1328" s="2">
        <v>73050</v>
      </c>
    </row>
    <row r="1329" spans="1:5">
      <c r="A1329" t="s">
        <v>2748</v>
      </c>
      <c r="B1329" t="s">
        <v>262</v>
      </c>
      <c r="C1329" t="s">
        <v>33</v>
      </c>
      <c r="D1329" s="2">
        <v>38687</v>
      </c>
      <c r="E1329" s="2">
        <v>73050</v>
      </c>
    </row>
    <row r="1330" spans="1:5">
      <c r="A1330" t="s">
        <v>1044</v>
      </c>
      <c r="B1330" t="s">
        <v>262</v>
      </c>
      <c r="C1330" t="s">
        <v>33</v>
      </c>
      <c r="D1330" s="2">
        <v>38687</v>
      </c>
      <c r="E1330" s="2">
        <v>73050</v>
      </c>
    </row>
    <row r="1331" spans="1:5">
      <c r="A1331" t="s">
        <v>1248</v>
      </c>
      <c r="B1331" t="s">
        <v>262</v>
      </c>
      <c r="C1331" t="s">
        <v>33</v>
      </c>
      <c r="D1331" s="2">
        <v>38687</v>
      </c>
      <c r="E1331" s="2">
        <v>73050</v>
      </c>
    </row>
    <row r="1332" spans="1:5">
      <c r="A1332" t="s">
        <v>727</v>
      </c>
      <c r="B1332" t="s">
        <v>262</v>
      </c>
      <c r="C1332" t="s">
        <v>33</v>
      </c>
      <c r="D1332" s="2">
        <v>38687</v>
      </c>
      <c r="E1332" s="2">
        <v>73050</v>
      </c>
    </row>
    <row r="1333" spans="1:5">
      <c r="A1333" t="s">
        <v>2337</v>
      </c>
      <c r="B1333" t="s">
        <v>262</v>
      </c>
      <c r="C1333" t="s">
        <v>33</v>
      </c>
      <c r="D1333" s="2">
        <v>38687</v>
      </c>
      <c r="E1333" s="2">
        <v>73050</v>
      </c>
    </row>
    <row r="1334" spans="1:5">
      <c r="A1334" t="s">
        <v>2338</v>
      </c>
      <c r="B1334" t="s">
        <v>262</v>
      </c>
      <c r="C1334" t="s">
        <v>33</v>
      </c>
      <c r="D1334" s="2">
        <v>38687</v>
      </c>
      <c r="E1334" s="2">
        <v>73050</v>
      </c>
    </row>
    <row r="1335" spans="1:5">
      <c r="A1335" t="s">
        <v>2749</v>
      </c>
      <c r="B1335" t="s">
        <v>262</v>
      </c>
      <c r="C1335" t="s">
        <v>33</v>
      </c>
      <c r="D1335" s="2">
        <v>38687</v>
      </c>
      <c r="E1335" s="2">
        <v>73050</v>
      </c>
    </row>
    <row r="1336" spans="1:5">
      <c r="A1336" t="s">
        <v>2339</v>
      </c>
      <c r="B1336" t="s">
        <v>262</v>
      </c>
      <c r="C1336" t="s">
        <v>33</v>
      </c>
      <c r="D1336" s="2">
        <v>38687</v>
      </c>
      <c r="E1336" s="2">
        <v>73050</v>
      </c>
    </row>
    <row r="1337" spans="1:5">
      <c r="A1337" t="s">
        <v>2340</v>
      </c>
      <c r="B1337" t="s">
        <v>262</v>
      </c>
      <c r="C1337" t="s">
        <v>33</v>
      </c>
      <c r="D1337" s="2">
        <v>38687</v>
      </c>
      <c r="E1337" s="2">
        <v>73050</v>
      </c>
    </row>
    <row r="1338" spans="1:5">
      <c r="A1338" t="s">
        <v>2341</v>
      </c>
      <c r="B1338" t="s">
        <v>262</v>
      </c>
      <c r="C1338" t="s">
        <v>33</v>
      </c>
      <c r="D1338" s="2">
        <v>38687</v>
      </c>
      <c r="E1338" s="2">
        <v>73050</v>
      </c>
    </row>
    <row r="1339" spans="1:5">
      <c r="A1339" t="s">
        <v>2342</v>
      </c>
      <c r="B1339" t="s">
        <v>262</v>
      </c>
      <c r="C1339" t="s">
        <v>33</v>
      </c>
      <c r="D1339" s="2">
        <v>38687</v>
      </c>
      <c r="E1339" s="2">
        <v>73050</v>
      </c>
    </row>
    <row r="1340" spans="1:5">
      <c r="A1340" t="s">
        <v>1249</v>
      </c>
      <c r="B1340" t="s">
        <v>262</v>
      </c>
      <c r="C1340" t="s">
        <v>33</v>
      </c>
      <c r="D1340" s="2">
        <v>38687</v>
      </c>
      <c r="E1340" s="2">
        <v>73050</v>
      </c>
    </row>
    <row r="1341" spans="1:5">
      <c r="A1341" t="s">
        <v>1250</v>
      </c>
      <c r="B1341" t="s">
        <v>262</v>
      </c>
      <c r="C1341" t="s">
        <v>33</v>
      </c>
      <c r="D1341" s="2">
        <v>38687</v>
      </c>
      <c r="E1341" s="2">
        <v>73050</v>
      </c>
    </row>
    <row r="1342" spans="1:5">
      <c r="A1342" t="s">
        <v>423</v>
      </c>
      <c r="B1342" t="s">
        <v>262</v>
      </c>
      <c r="C1342" t="s">
        <v>33</v>
      </c>
      <c r="D1342" s="2">
        <v>38687</v>
      </c>
      <c r="E1342" s="2">
        <v>73050</v>
      </c>
    </row>
    <row r="1343" spans="1:5">
      <c r="A1343" t="s">
        <v>561</v>
      </c>
      <c r="B1343" t="s">
        <v>262</v>
      </c>
      <c r="C1343" t="s">
        <v>33</v>
      </c>
      <c r="D1343" s="2">
        <v>38687</v>
      </c>
      <c r="E1343" s="2">
        <v>73050</v>
      </c>
    </row>
    <row r="1344" spans="1:5">
      <c r="A1344" t="s">
        <v>424</v>
      </c>
      <c r="B1344" t="s">
        <v>262</v>
      </c>
      <c r="C1344" t="s">
        <v>33</v>
      </c>
      <c r="D1344" s="2">
        <v>38687</v>
      </c>
      <c r="E1344" s="2">
        <v>73050</v>
      </c>
    </row>
    <row r="1345" spans="1:5">
      <c r="A1345" t="s">
        <v>425</v>
      </c>
      <c r="B1345" t="s">
        <v>262</v>
      </c>
      <c r="C1345" t="s">
        <v>33</v>
      </c>
      <c r="D1345" s="2">
        <v>38687</v>
      </c>
      <c r="E1345" s="2">
        <v>73050</v>
      </c>
    </row>
    <row r="1346" spans="1:5">
      <c r="A1346" t="s">
        <v>426</v>
      </c>
      <c r="B1346" t="s">
        <v>262</v>
      </c>
      <c r="C1346" t="s">
        <v>33</v>
      </c>
      <c r="D1346" s="2">
        <v>38687</v>
      </c>
      <c r="E1346" s="2">
        <v>73050</v>
      </c>
    </row>
    <row r="1347" spans="1:5">
      <c r="A1347" t="s">
        <v>1579</v>
      </c>
      <c r="B1347" t="s">
        <v>262</v>
      </c>
      <c r="C1347" t="s">
        <v>33</v>
      </c>
      <c r="D1347" s="2">
        <v>38687</v>
      </c>
      <c r="E1347" s="2">
        <v>73050</v>
      </c>
    </row>
    <row r="1348" spans="1:5">
      <c r="A1348" t="s">
        <v>1580</v>
      </c>
      <c r="B1348" t="s">
        <v>262</v>
      </c>
      <c r="C1348" t="s">
        <v>33</v>
      </c>
      <c r="D1348" s="2">
        <v>38687</v>
      </c>
      <c r="E1348" s="2">
        <v>73050</v>
      </c>
    </row>
    <row r="1349" spans="1:5">
      <c r="A1349" t="s">
        <v>1581</v>
      </c>
      <c r="B1349" t="s">
        <v>262</v>
      </c>
      <c r="C1349" t="s">
        <v>33</v>
      </c>
      <c r="D1349" s="2">
        <v>38687</v>
      </c>
      <c r="E1349" s="2">
        <v>73050</v>
      </c>
    </row>
    <row r="1350" spans="1:5">
      <c r="A1350" t="s">
        <v>1582</v>
      </c>
      <c r="B1350" t="s">
        <v>262</v>
      </c>
      <c r="C1350" t="s">
        <v>33</v>
      </c>
      <c r="D1350" s="2">
        <v>38687</v>
      </c>
      <c r="E1350" s="2">
        <v>73050</v>
      </c>
    </row>
    <row r="1351" spans="1:5">
      <c r="A1351" t="s">
        <v>1583</v>
      </c>
      <c r="B1351" t="s">
        <v>262</v>
      </c>
      <c r="C1351" t="s">
        <v>33</v>
      </c>
      <c r="D1351" s="2">
        <v>38687</v>
      </c>
      <c r="E1351" s="2">
        <v>73050</v>
      </c>
    </row>
    <row r="1352" spans="1:5">
      <c r="A1352" t="s">
        <v>1584</v>
      </c>
      <c r="B1352" t="s">
        <v>262</v>
      </c>
      <c r="C1352" t="s">
        <v>33</v>
      </c>
      <c r="D1352" s="2">
        <v>38687</v>
      </c>
      <c r="E1352" s="2">
        <v>73050</v>
      </c>
    </row>
    <row r="1353" spans="1:5">
      <c r="A1353" t="s">
        <v>1045</v>
      </c>
      <c r="B1353" t="s">
        <v>262</v>
      </c>
      <c r="C1353" t="s">
        <v>33</v>
      </c>
      <c r="D1353" s="2">
        <v>38687</v>
      </c>
      <c r="E1353" s="2">
        <v>73050</v>
      </c>
    </row>
    <row r="1354" spans="1:5">
      <c r="A1354" t="s">
        <v>1046</v>
      </c>
      <c r="B1354" t="s">
        <v>262</v>
      </c>
      <c r="C1354" t="s">
        <v>33</v>
      </c>
      <c r="D1354" s="2">
        <v>38687</v>
      </c>
      <c r="E1354" s="2">
        <v>73050</v>
      </c>
    </row>
    <row r="1355" spans="1:5">
      <c r="A1355" t="s">
        <v>1047</v>
      </c>
      <c r="B1355" t="s">
        <v>262</v>
      </c>
      <c r="C1355" t="s">
        <v>33</v>
      </c>
      <c r="D1355" s="2">
        <v>38687</v>
      </c>
      <c r="E1355" s="2">
        <v>73050</v>
      </c>
    </row>
    <row r="1356" spans="1:5">
      <c r="A1356" t="s">
        <v>728</v>
      </c>
      <c r="B1356" t="s">
        <v>262</v>
      </c>
      <c r="C1356" t="s">
        <v>33</v>
      </c>
      <c r="D1356" s="2">
        <v>38687</v>
      </c>
      <c r="E1356" s="2">
        <v>73050</v>
      </c>
    </row>
    <row r="1357" spans="1:5">
      <c r="A1357" t="s">
        <v>2343</v>
      </c>
      <c r="B1357" t="s">
        <v>262</v>
      </c>
      <c r="C1357" t="s">
        <v>33</v>
      </c>
      <c r="D1357" s="2">
        <v>38687</v>
      </c>
      <c r="E1357" s="2">
        <v>73050</v>
      </c>
    </row>
    <row r="1358" spans="1:5">
      <c r="A1358" t="s">
        <v>2344</v>
      </c>
      <c r="B1358" t="s">
        <v>262</v>
      </c>
      <c r="C1358" t="s">
        <v>33</v>
      </c>
      <c r="D1358" s="2">
        <v>38687</v>
      </c>
      <c r="E1358" s="2">
        <v>73050</v>
      </c>
    </row>
    <row r="1359" spans="1:5">
      <c r="A1359" t="s">
        <v>2345</v>
      </c>
      <c r="B1359" t="s">
        <v>262</v>
      </c>
      <c r="C1359" t="s">
        <v>33</v>
      </c>
      <c r="D1359" s="2">
        <v>38687</v>
      </c>
      <c r="E1359" s="2">
        <v>73050</v>
      </c>
    </row>
    <row r="1360" spans="1:5">
      <c r="A1360" t="s">
        <v>2346</v>
      </c>
      <c r="B1360" t="s">
        <v>262</v>
      </c>
      <c r="C1360" t="s">
        <v>33</v>
      </c>
      <c r="D1360" s="2">
        <v>38687</v>
      </c>
      <c r="E1360" s="2">
        <v>73050</v>
      </c>
    </row>
    <row r="1361" spans="1:5">
      <c r="A1361" t="s">
        <v>2347</v>
      </c>
      <c r="B1361" t="s">
        <v>262</v>
      </c>
      <c r="C1361" t="s">
        <v>33</v>
      </c>
      <c r="D1361" s="2">
        <v>38687</v>
      </c>
      <c r="E1361" s="2">
        <v>73050</v>
      </c>
    </row>
    <row r="1362" spans="1:5">
      <c r="A1362" t="s">
        <v>2348</v>
      </c>
      <c r="B1362" t="s">
        <v>262</v>
      </c>
      <c r="C1362" t="s">
        <v>33</v>
      </c>
      <c r="D1362" s="2">
        <v>38687</v>
      </c>
      <c r="E1362" s="2">
        <v>73050</v>
      </c>
    </row>
    <row r="1363" spans="1:5">
      <c r="A1363" t="s">
        <v>2349</v>
      </c>
      <c r="B1363" t="s">
        <v>262</v>
      </c>
      <c r="C1363" t="s">
        <v>33</v>
      </c>
      <c r="D1363" s="2">
        <v>38687</v>
      </c>
      <c r="E1363" s="2">
        <v>73050</v>
      </c>
    </row>
    <row r="1364" spans="1:5">
      <c r="A1364" t="s">
        <v>2350</v>
      </c>
      <c r="B1364" t="s">
        <v>262</v>
      </c>
      <c r="C1364" t="s">
        <v>33</v>
      </c>
      <c r="D1364" s="2">
        <v>38687</v>
      </c>
      <c r="E1364" s="2">
        <v>73050</v>
      </c>
    </row>
    <row r="1365" spans="1:5">
      <c r="A1365" t="s">
        <v>2351</v>
      </c>
      <c r="B1365" t="s">
        <v>262</v>
      </c>
      <c r="C1365" t="s">
        <v>33</v>
      </c>
      <c r="D1365" s="2">
        <v>38687</v>
      </c>
      <c r="E1365" s="2">
        <v>73050</v>
      </c>
    </row>
    <row r="1366" spans="1:5">
      <c r="A1366" t="s">
        <v>427</v>
      </c>
      <c r="B1366" t="s">
        <v>262</v>
      </c>
      <c r="C1366" t="s">
        <v>33</v>
      </c>
      <c r="D1366" s="2">
        <v>38687</v>
      </c>
      <c r="E1366" s="2">
        <v>73050</v>
      </c>
    </row>
    <row r="1367" spans="1:5">
      <c r="A1367" t="s">
        <v>562</v>
      </c>
      <c r="B1367" t="s">
        <v>262</v>
      </c>
      <c r="C1367" t="s">
        <v>33</v>
      </c>
      <c r="D1367" s="2">
        <v>38687</v>
      </c>
      <c r="E1367" s="2">
        <v>73050</v>
      </c>
    </row>
    <row r="1368" spans="1:5">
      <c r="A1368" t="s">
        <v>428</v>
      </c>
      <c r="B1368" t="s">
        <v>262</v>
      </c>
      <c r="C1368" t="s">
        <v>33</v>
      </c>
      <c r="D1368" s="2">
        <v>38687</v>
      </c>
      <c r="E1368" s="2">
        <v>73050</v>
      </c>
    </row>
    <row r="1369" spans="1:5">
      <c r="A1369" t="s">
        <v>429</v>
      </c>
      <c r="B1369" t="s">
        <v>262</v>
      </c>
      <c r="C1369" t="s">
        <v>33</v>
      </c>
      <c r="D1369" s="2">
        <v>38687</v>
      </c>
      <c r="E1369" s="2">
        <v>73050</v>
      </c>
    </row>
    <row r="1370" spans="1:5">
      <c r="A1370" t="s">
        <v>2750</v>
      </c>
      <c r="B1370" t="s">
        <v>262</v>
      </c>
      <c r="C1370" t="s">
        <v>33</v>
      </c>
      <c r="D1370" s="2">
        <v>38687</v>
      </c>
      <c r="E1370" s="2">
        <v>73050</v>
      </c>
    </row>
    <row r="1371" spans="1:5">
      <c r="A1371" t="s">
        <v>430</v>
      </c>
      <c r="B1371" t="s">
        <v>262</v>
      </c>
      <c r="C1371" t="s">
        <v>33</v>
      </c>
      <c r="D1371" s="2">
        <v>38687</v>
      </c>
      <c r="E1371" s="2">
        <v>73050</v>
      </c>
    </row>
    <row r="1372" spans="1:5">
      <c r="A1372" t="s">
        <v>1251</v>
      </c>
      <c r="B1372" t="s">
        <v>262</v>
      </c>
      <c r="C1372" t="s">
        <v>33</v>
      </c>
      <c r="D1372" s="2">
        <v>38687</v>
      </c>
      <c r="E1372" s="2">
        <v>73050</v>
      </c>
    </row>
    <row r="1373" spans="1:5">
      <c r="A1373" t="s">
        <v>1585</v>
      </c>
      <c r="B1373" t="s">
        <v>262</v>
      </c>
      <c r="C1373" t="s">
        <v>33</v>
      </c>
      <c r="D1373" s="2">
        <v>38687</v>
      </c>
      <c r="E1373" s="2">
        <v>73050</v>
      </c>
    </row>
    <row r="1374" spans="1:5">
      <c r="A1374" t="s">
        <v>1586</v>
      </c>
      <c r="B1374" t="s">
        <v>262</v>
      </c>
      <c r="C1374" t="s">
        <v>33</v>
      </c>
      <c r="D1374" s="2">
        <v>38687</v>
      </c>
      <c r="E1374" s="2">
        <v>73050</v>
      </c>
    </row>
    <row r="1375" spans="1:5">
      <c r="A1375" t="s">
        <v>1587</v>
      </c>
      <c r="B1375" t="s">
        <v>262</v>
      </c>
      <c r="C1375" t="s">
        <v>33</v>
      </c>
      <c r="D1375" s="2">
        <v>38687</v>
      </c>
      <c r="E1375" s="2">
        <v>73050</v>
      </c>
    </row>
    <row r="1376" spans="1:5">
      <c r="A1376" t="s">
        <v>1588</v>
      </c>
      <c r="B1376" t="s">
        <v>262</v>
      </c>
      <c r="C1376" t="s">
        <v>33</v>
      </c>
      <c r="D1376" s="2">
        <v>38687</v>
      </c>
      <c r="E1376" s="2">
        <v>73050</v>
      </c>
    </row>
    <row r="1377" spans="1:5">
      <c r="A1377" t="s">
        <v>1589</v>
      </c>
      <c r="B1377" t="s">
        <v>262</v>
      </c>
      <c r="C1377" t="s">
        <v>33</v>
      </c>
      <c r="D1377" s="2">
        <v>38687</v>
      </c>
      <c r="E1377" s="2">
        <v>73050</v>
      </c>
    </row>
    <row r="1378" spans="1:5">
      <c r="A1378" t="s">
        <v>1590</v>
      </c>
      <c r="B1378" t="s">
        <v>262</v>
      </c>
      <c r="C1378" t="s">
        <v>33</v>
      </c>
      <c r="D1378" s="2">
        <v>38687</v>
      </c>
      <c r="E1378" s="2">
        <v>73050</v>
      </c>
    </row>
    <row r="1379" spans="1:5">
      <c r="A1379" t="s">
        <v>1048</v>
      </c>
      <c r="B1379" t="s">
        <v>262</v>
      </c>
      <c r="C1379" t="s">
        <v>33</v>
      </c>
      <c r="D1379" s="2">
        <v>38687</v>
      </c>
      <c r="E1379" s="2">
        <v>73050</v>
      </c>
    </row>
    <row r="1380" spans="1:5">
      <c r="A1380" t="s">
        <v>1049</v>
      </c>
      <c r="B1380" t="s">
        <v>262</v>
      </c>
      <c r="C1380" t="s">
        <v>33</v>
      </c>
      <c r="D1380" s="2">
        <v>38687</v>
      </c>
      <c r="E1380" s="2">
        <v>73050</v>
      </c>
    </row>
    <row r="1381" spans="1:5">
      <c r="A1381" t="s">
        <v>2751</v>
      </c>
      <c r="B1381" t="s">
        <v>262</v>
      </c>
      <c r="C1381" t="s">
        <v>33</v>
      </c>
      <c r="D1381" s="2">
        <v>38687</v>
      </c>
      <c r="E1381" s="2">
        <v>73050</v>
      </c>
    </row>
    <row r="1382" spans="1:5">
      <c r="A1382" t="s">
        <v>1050</v>
      </c>
      <c r="B1382" t="s">
        <v>262</v>
      </c>
      <c r="C1382" t="s">
        <v>33</v>
      </c>
      <c r="D1382" s="2">
        <v>38687</v>
      </c>
      <c r="E1382" s="2">
        <v>73050</v>
      </c>
    </row>
    <row r="1383" spans="1:5">
      <c r="A1383" t="s">
        <v>1252</v>
      </c>
      <c r="B1383" t="s">
        <v>262</v>
      </c>
      <c r="C1383" t="s">
        <v>33</v>
      </c>
      <c r="D1383" s="2">
        <v>38687</v>
      </c>
      <c r="E1383" s="2">
        <v>73050</v>
      </c>
    </row>
    <row r="1384" spans="1:5">
      <c r="A1384" t="s">
        <v>729</v>
      </c>
      <c r="B1384" t="s">
        <v>262</v>
      </c>
      <c r="C1384" t="s">
        <v>33</v>
      </c>
      <c r="D1384" s="2">
        <v>38687</v>
      </c>
      <c r="E1384" s="2">
        <v>73050</v>
      </c>
    </row>
    <row r="1385" spans="1:5">
      <c r="A1385" t="s">
        <v>2352</v>
      </c>
      <c r="B1385" t="s">
        <v>262</v>
      </c>
      <c r="C1385" t="s">
        <v>33</v>
      </c>
      <c r="D1385" s="2">
        <v>38687</v>
      </c>
      <c r="E1385" s="2">
        <v>73050</v>
      </c>
    </row>
    <row r="1386" spans="1:5">
      <c r="A1386" t="s">
        <v>2353</v>
      </c>
      <c r="B1386" t="s">
        <v>262</v>
      </c>
      <c r="C1386" t="s">
        <v>33</v>
      </c>
      <c r="D1386" s="2">
        <v>38687</v>
      </c>
      <c r="E1386" s="2">
        <v>73050</v>
      </c>
    </row>
    <row r="1387" spans="1:5">
      <c r="A1387" t="s">
        <v>2752</v>
      </c>
      <c r="B1387" t="s">
        <v>262</v>
      </c>
      <c r="C1387" t="s">
        <v>33</v>
      </c>
      <c r="D1387" s="2">
        <v>38687</v>
      </c>
      <c r="E1387" s="2">
        <v>73050</v>
      </c>
    </row>
    <row r="1388" spans="1:5">
      <c r="A1388" t="s">
        <v>2354</v>
      </c>
      <c r="B1388" t="s">
        <v>262</v>
      </c>
      <c r="C1388" t="s">
        <v>33</v>
      </c>
      <c r="D1388" s="2">
        <v>38687</v>
      </c>
      <c r="E1388" s="2">
        <v>73050</v>
      </c>
    </row>
    <row r="1389" spans="1:5">
      <c r="A1389" t="s">
        <v>2355</v>
      </c>
      <c r="B1389" t="s">
        <v>262</v>
      </c>
      <c r="C1389" t="s">
        <v>33</v>
      </c>
      <c r="D1389" s="2">
        <v>38687</v>
      </c>
      <c r="E1389" s="2">
        <v>73050</v>
      </c>
    </row>
    <row r="1390" spans="1:5">
      <c r="A1390" t="s">
        <v>2356</v>
      </c>
      <c r="B1390" t="s">
        <v>262</v>
      </c>
      <c r="C1390" t="s">
        <v>33</v>
      </c>
      <c r="D1390" s="2">
        <v>38687</v>
      </c>
      <c r="E1390" s="2">
        <v>73050</v>
      </c>
    </row>
    <row r="1391" spans="1:5">
      <c r="A1391" t="s">
        <v>2357</v>
      </c>
      <c r="B1391" t="s">
        <v>262</v>
      </c>
      <c r="C1391" t="s">
        <v>33</v>
      </c>
      <c r="D1391" s="2">
        <v>38687</v>
      </c>
      <c r="E1391" s="2">
        <v>73050</v>
      </c>
    </row>
    <row r="1392" spans="1:5">
      <c r="A1392" t="s">
        <v>2358</v>
      </c>
      <c r="B1392" t="s">
        <v>262</v>
      </c>
      <c r="C1392" t="s">
        <v>33</v>
      </c>
      <c r="D1392" s="2">
        <v>38687</v>
      </c>
      <c r="E1392" s="2">
        <v>73050</v>
      </c>
    </row>
    <row r="1393" spans="1:5">
      <c r="A1393" t="s">
        <v>2359</v>
      </c>
      <c r="B1393" t="s">
        <v>262</v>
      </c>
      <c r="C1393" t="s">
        <v>33</v>
      </c>
      <c r="D1393" s="2">
        <v>38687</v>
      </c>
      <c r="E1393" s="2">
        <v>73050</v>
      </c>
    </row>
    <row r="1394" spans="1:5">
      <c r="A1394" t="s">
        <v>2360</v>
      </c>
      <c r="B1394" t="s">
        <v>262</v>
      </c>
      <c r="C1394" t="s">
        <v>33</v>
      </c>
      <c r="D1394" s="2">
        <v>38687</v>
      </c>
      <c r="E1394" s="2">
        <v>73050</v>
      </c>
    </row>
    <row r="1395" spans="1:5">
      <c r="A1395" t="s">
        <v>431</v>
      </c>
      <c r="B1395" t="s">
        <v>262</v>
      </c>
      <c r="C1395" t="s">
        <v>33</v>
      </c>
      <c r="D1395" s="2">
        <v>38687</v>
      </c>
      <c r="E1395" s="2">
        <v>73050</v>
      </c>
    </row>
    <row r="1396" spans="1:5">
      <c r="A1396" t="s">
        <v>563</v>
      </c>
      <c r="B1396" t="s">
        <v>262</v>
      </c>
      <c r="C1396" t="s">
        <v>33</v>
      </c>
      <c r="D1396" s="2">
        <v>38687</v>
      </c>
      <c r="E1396" s="2">
        <v>73050</v>
      </c>
    </row>
    <row r="1397" spans="1:5">
      <c r="A1397" t="s">
        <v>564</v>
      </c>
      <c r="B1397" t="s">
        <v>262</v>
      </c>
      <c r="C1397" t="s">
        <v>33</v>
      </c>
      <c r="D1397" s="2">
        <v>38687</v>
      </c>
      <c r="E1397" s="2">
        <v>73050</v>
      </c>
    </row>
    <row r="1398" spans="1:5">
      <c r="A1398" t="s">
        <v>432</v>
      </c>
      <c r="B1398" t="s">
        <v>262</v>
      </c>
      <c r="C1398" t="s">
        <v>33</v>
      </c>
      <c r="D1398" s="2">
        <v>38687</v>
      </c>
      <c r="E1398" s="2">
        <v>73050</v>
      </c>
    </row>
    <row r="1399" spans="1:5">
      <c r="A1399" t="s">
        <v>2753</v>
      </c>
      <c r="B1399" t="s">
        <v>262</v>
      </c>
      <c r="C1399" t="s">
        <v>33</v>
      </c>
      <c r="D1399" s="2">
        <v>38687</v>
      </c>
      <c r="E1399" s="2">
        <v>73050</v>
      </c>
    </row>
    <row r="1400" spans="1:5">
      <c r="A1400" t="s">
        <v>1253</v>
      </c>
      <c r="B1400" t="s">
        <v>262</v>
      </c>
      <c r="C1400" t="s">
        <v>33</v>
      </c>
      <c r="D1400" s="2">
        <v>38687</v>
      </c>
      <c r="E1400" s="2">
        <v>73050</v>
      </c>
    </row>
    <row r="1401" spans="1:5">
      <c r="A1401" t="s">
        <v>1591</v>
      </c>
      <c r="B1401" t="s">
        <v>262</v>
      </c>
      <c r="C1401" t="s">
        <v>33</v>
      </c>
      <c r="D1401" s="2">
        <v>38687</v>
      </c>
      <c r="E1401" s="2">
        <v>73050</v>
      </c>
    </row>
    <row r="1402" spans="1:5">
      <c r="A1402" t="s">
        <v>1592</v>
      </c>
      <c r="B1402" t="s">
        <v>262</v>
      </c>
      <c r="C1402" t="s">
        <v>33</v>
      </c>
      <c r="D1402" s="2">
        <v>38687</v>
      </c>
      <c r="E1402" s="2">
        <v>73050</v>
      </c>
    </row>
    <row r="1403" spans="1:5">
      <c r="A1403" t="s">
        <v>1593</v>
      </c>
      <c r="B1403" t="s">
        <v>262</v>
      </c>
      <c r="C1403" t="s">
        <v>33</v>
      </c>
      <c r="D1403" s="2">
        <v>38687</v>
      </c>
      <c r="E1403" s="2">
        <v>73050</v>
      </c>
    </row>
    <row r="1404" spans="1:5">
      <c r="A1404" t="s">
        <v>1594</v>
      </c>
      <c r="B1404" t="s">
        <v>262</v>
      </c>
      <c r="C1404" t="s">
        <v>33</v>
      </c>
      <c r="D1404" s="2">
        <v>38687</v>
      </c>
      <c r="E1404" s="2">
        <v>73050</v>
      </c>
    </row>
    <row r="1405" spans="1:5">
      <c r="A1405" t="s">
        <v>1595</v>
      </c>
      <c r="B1405" t="s">
        <v>262</v>
      </c>
      <c r="C1405" t="s">
        <v>33</v>
      </c>
      <c r="D1405" s="2">
        <v>38687</v>
      </c>
      <c r="E1405" s="2">
        <v>73050</v>
      </c>
    </row>
    <row r="1406" spans="1:5">
      <c r="A1406" t="s">
        <v>1596</v>
      </c>
      <c r="B1406" t="s">
        <v>262</v>
      </c>
      <c r="C1406" t="s">
        <v>33</v>
      </c>
      <c r="D1406" s="2">
        <v>38687</v>
      </c>
      <c r="E1406" s="2">
        <v>73050</v>
      </c>
    </row>
    <row r="1407" spans="1:5">
      <c r="A1407" t="s">
        <v>1051</v>
      </c>
      <c r="B1407" t="s">
        <v>262</v>
      </c>
      <c r="C1407" t="s">
        <v>33</v>
      </c>
      <c r="D1407" s="2">
        <v>38687</v>
      </c>
      <c r="E1407" s="2">
        <v>73050</v>
      </c>
    </row>
    <row r="1408" spans="1:5">
      <c r="A1408" t="s">
        <v>1052</v>
      </c>
      <c r="B1408" t="s">
        <v>262</v>
      </c>
      <c r="C1408" t="s">
        <v>33</v>
      </c>
      <c r="D1408" s="2">
        <v>38687</v>
      </c>
      <c r="E1408" s="2">
        <v>73050</v>
      </c>
    </row>
    <row r="1409" spans="1:5">
      <c r="A1409" t="s">
        <v>2754</v>
      </c>
      <c r="B1409" t="s">
        <v>262</v>
      </c>
      <c r="C1409" t="s">
        <v>33</v>
      </c>
      <c r="D1409" s="2">
        <v>38687</v>
      </c>
      <c r="E1409" s="2">
        <v>73050</v>
      </c>
    </row>
    <row r="1410" spans="1:5">
      <c r="A1410" t="s">
        <v>1053</v>
      </c>
      <c r="B1410" t="s">
        <v>262</v>
      </c>
      <c r="C1410" t="s">
        <v>33</v>
      </c>
      <c r="D1410" s="2">
        <v>38687</v>
      </c>
      <c r="E1410" s="2">
        <v>73050</v>
      </c>
    </row>
    <row r="1411" spans="1:5">
      <c r="A1411" t="s">
        <v>1254</v>
      </c>
      <c r="B1411" t="s">
        <v>262</v>
      </c>
      <c r="C1411" t="s">
        <v>33</v>
      </c>
      <c r="D1411" s="2">
        <v>38687</v>
      </c>
      <c r="E1411" s="2">
        <v>73050</v>
      </c>
    </row>
    <row r="1412" spans="1:5">
      <c r="A1412" t="s">
        <v>730</v>
      </c>
      <c r="B1412" t="s">
        <v>262</v>
      </c>
      <c r="C1412" t="s">
        <v>33</v>
      </c>
      <c r="D1412" s="2">
        <v>38687</v>
      </c>
      <c r="E1412" s="2">
        <v>73050</v>
      </c>
    </row>
    <row r="1413" spans="1:5">
      <c r="A1413" t="s">
        <v>2361</v>
      </c>
      <c r="B1413" t="s">
        <v>262</v>
      </c>
      <c r="C1413" t="s">
        <v>33</v>
      </c>
      <c r="D1413" s="2">
        <v>38687</v>
      </c>
      <c r="E1413" s="2">
        <v>73050</v>
      </c>
    </row>
    <row r="1414" spans="1:5">
      <c r="A1414" t="s">
        <v>2362</v>
      </c>
      <c r="B1414" t="s">
        <v>262</v>
      </c>
      <c r="C1414" t="s">
        <v>33</v>
      </c>
      <c r="D1414" s="2">
        <v>38687</v>
      </c>
      <c r="E1414" s="2">
        <v>73050</v>
      </c>
    </row>
    <row r="1415" spans="1:5">
      <c r="A1415" t="s">
        <v>2755</v>
      </c>
      <c r="B1415" t="s">
        <v>262</v>
      </c>
      <c r="C1415" t="s">
        <v>33</v>
      </c>
      <c r="D1415" s="2">
        <v>38687</v>
      </c>
      <c r="E1415" s="2">
        <v>73050</v>
      </c>
    </row>
    <row r="1416" spans="1:5">
      <c r="A1416" t="s">
        <v>2363</v>
      </c>
      <c r="B1416" t="s">
        <v>262</v>
      </c>
      <c r="C1416" t="s">
        <v>33</v>
      </c>
      <c r="D1416" s="2">
        <v>38687</v>
      </c>
      <c r="E1416" s="2">
        <v>73050</v>
      </c>
    </row>
    <row r="1417" spans="1:5">
      <c r="A1417" t="s">
        <v>2364</v>
      </c>
      <c r="B1417" t="s">
        <v>262</v>
      </c>
      <c r="C1417" t="s">
        <v>33</v>
      </c>
      <c r="D1417" s="2">
        <v>38687</v>
      </c>
      <c r="E1417" s="2">
        <v>73050</v>
      </c>
    </row>
    <row r="1418" spans="1:5">
      <c r="A1418" t="s">
        <v>2365</v>
      </c>
      <c r="B1418" t="s">
        <v>262</v>
      </c>
      <c r="C1418" t="s">
        <v>33</v>
      </c>
      <c r="D1418" s="2">
        <v>38687</v>
      </c>
      <c r="E1418" s="2">
        <v>73050</v>
      </c>
    </row>
    <row r="1419" spans="1:5">
      <c r="A1419" t="s">
        <v>2366</v>
      </c>
      <c r="B1419" t="s">
        <v>262</v>
      </c>
      <c r="C1419" t="s">
        <v>33</v>
      </c>
      <c r="D1419" s="2">
        <v>38687</v>
      </c>
      <c r="E1419" s="2">
        <v>73050</v>
      </c>
    </row>
    <row r="1420" spans="1:5">
      <c r="A1420" t="s">
        <v>1255</v>
      </c>
      <c r="B1420" t="s">
        <v>262</v>
      </c>
      <c r="C1420" t="s">
        <v>33</v>
      </c>
      <c r="D1420" s="2">
        <v>38687</v>
      </c>
      <c r="E1420" s="2">
        <v>73050</v>
      </c>
    </row>
    <row r="1421" spans="1:5">
      <c r="A1421" t="s">
        <v>1256</v>
      </c>
      <c r="B1421" t="s">
        <v>262</v>
      </c>
      <c r="C1421" t="s">
        <v>33</v>
      </c>
      <c r="D1421" s="2">
        <v>38687</v>
      </c>
      <c r="E1421" s="2">
        <v>73050</v>
      </c>
    </row>
    <row r="1422" spans="1:5">
      <c r="A1422" t="s">
        <v>1257</v>
      </c>
      <c r="B1422" t="s">
        <v>262</v>
      </c>
      <c r="C1422" t="s">
        <v>33</v>
      </c>
      <c r="D1422" s="2">
        <v>38687</v>
      </c>
      <c r="E1422" s="2">
        <v>73050</v>
      </c>
    </row>
    <row r="1423" spans="1:5">
      <c r="A1423" t="s">
        <v>1597</v>
      </c>
      <c r="B1423" t="s">
        <v>262</v>
      </c>
      <c r="C1423" t="s">
        <v>33</v>
      </c>
      <c r="D1423" s="2">
        <v>38687</v>
      </c>
      <c r="E1423" s="2">
        <v>73050</v>
      </c>
    </row>
    <row r="1424" spans="1:5">
      <c r="A1424" t="s">
        <v>1598</v>
      </c>
      <c r="B1424" t="s">
        <v>262</v>
      </c>
      <c r="C1424" t="s">
        <v>33</v>
      </c>
      <c r="D1424" s="2">
        <v>38687</v>
      </c>
      <c r="E1424" s="2">
        <v>73050</v>
      </c>
    </row>
    <row r="1425" spans="1:5">
      <c r="A1425" t="s">
        <v>1599</v>
      </c>
      <c r="B1425" t="s">
        <v>262</v>
      </c>
      <c r="C1425" t="s">
        <v>33</v>
      </c>
      <c r="D1425" s="2">
        <v>38687</v>
      </c>
      <c r="E1425" s="2">
        <v>73050</v>
      </c>
    </row>
    <row r="1426" spans="1:5">
      <c r="A1426" t="s">
        <v>1600</v>
      </c>
      <c r="B1426" t="s">
        <v>262</v>
      </c>
      <c r="C1426" t="s">
        <v>33</v>
      </c>
      <c r="D1426" s="2">
        <v>38687</v>
      </c>
      <c r="E1426" s="2">
        <v>73050</v>
      </c>
    </row>
    <row r="1427" spans="1:5">
      <c r="A1427" t="s">
        <v>1601</v>
      </c>
      <c r="B1427" t="s">
        <v>262</v>
      </c>
      <c r="C1427" t="s">
        <v>33</v>
      </c>
      <c r="D1427" s="2">
        <v>38687</v>
      </c>
      <c r="E1427" s="2">
        <v>73050</v>
      </c>
    </row>
    <row r="1428" spans="1:5">
      <c r="A1428" t="s">
        <v>1602</v>
      </c>
      <c r="B1428" t="s">
        <v>262</v>
      </c>
      <c r="C1428" t="s">
        <v>33</v>
      </c>
      <c r="D1428" s="2">
        <v>38687</v>
      </c>
      <c r="E1428" s="2">
        <v>73050</v>
      </c>
    </row>
    <row r="1429" spans="1:5">
      <c r="A1429" t="s">
        <v>1258</v>
      </c>
      <c r="B1429" t="s">
        <v>262</v>
      </c>
      <c r="C1429" t="s">
        <v>33</v>
      </c>
      <c r="D1429" s="2">
        <v>38687</v>
      </c>
      <c r="E1429" s="2">
        <v>73050</v>
      </c>
    </row>
    <row r="1430" spans="1:5">
      <c r="A1430" t="s">
        <v>1259</v>
      </c>
      <c r="B1430" t="s">
        <v>262</v>
      </c>
      <c r="C1430" t="s">
        <v>33</v>
      </c>
      <c r="D1430" s="2">
        <v>38687</v>
      </c>
      <c r="E1430" s="2">
        <v>73050</v>
      </c>
    </row>
    <row r="1431" spans="1:5">
      <c r="A1431" t="s">
        <v>1260</v>
      </c>
      <c r="B1431" t="s">
        <v>262</v>
      </c>
      <c r="C1431" t="s">
        <v>33</v>
      </c>
      <c r="D1431" s="2">
        <v>38687</v>
      </c>
      <c r="E1431" s="2">
        <v>73050</v>
      </c>
    </row>
    <row r="1432" spans="1:5">
      <c r="A1432" t="s">
        <v>2367</v>
      </c>
      <c r="B1432" t="s">
        <v>262</v>
      </c>
      <c r="C1432" t="s">
        <v>33</v>
      </c>
      <c r="D1432" s="2">
        <v>38687</v>
      </c>
      <c r="E1432" s="2">
        <v>73050</v>
      </c>
    </row>
    <row r="1433" spans="1:5">
      <c r="A1433" t="s">
        <v>2368</v>
      </c>
      <c r="B1433" t="s">
        <v>262</v>
      </c>
      <c r="C1433" t="s">
        <v>33</v>
      </c>
      <c r="D1433" s="2">
        <v>38687</v>
      </c>
      <c r="E1433" s="2">
        <v>73050</v>
      </c>
    </row>
    <row r="1434" spans="1:5">
      <c r="A1434" t="s">
        <v>2369</v>
      </c>
      <c r="B1434" t="s">
        <v>262</v>
      </c>
      <c r="C1434" t="s">
        <v>33</v>
      </c>
      <c r="D1434" s="2">
        <v>38687</v>
      </c>
      <c r="E1434" s="2">
        <v>73050</v>
      </c>
    </row>
    <row r="1435" spans="1:5">
      <c r="A1435" t="s">
        <v>2370</v>
      </c>
      <c r="B1435" t="s">
        <v>262</v>
      </c>
      <c r="C1435" t="s">
        <v>33</v>
      </c>
      <c r="D1435" s="2">
        <v>38687</v>
      </c>
      <c r="E1435" s="2">
        <v>73050</v>
      </c>
    </row>
    <row r="1436" spans="1:5">
      <c r="A1436" t="s">
        <v>2371</v>
      </c>
      <c r="B1436" t="s">
        <v>262</v>
      </c>
      <c r="C1436" t="s">
        <v>33</v>
      </c>
      <c r="D1436" s="2">
        <v>38687</v>
      </c>
      <c r="E1436" s="2">
        <v>73050</v>
      </c>
    </row>
    <row r="1437" spans="1:5">
      <c r="A1437" t="s">
        <v>2372</v>
      </c>
      <c r="B1437" t="s">
        <v>262</v>
      </c>
      <c r="C1437" t="s">
        <v>33</v>
      </c>
      <c r="D1437" s="2">
        <v>38687</v>
      </c>
      <c r="E1437" s="2">
        <v>73050</v>
      </c>
    </row>
    <row r="1438" spans="1:5">
      <c r="A1438" t="s">
        <v>2373</v>
      </c>
      <c r="B1438" t="s">
        <v>262</v>
      </c>
      <c r="C1438" t="s">
        <v>33</v>
      </c>
      <c r="D1438" s="2">
        <v>38687</v>
      </c>
      <c r="E1438" s="2">
        <v>73050</v>
      </c>
    </row>
    <row r="1439" spans="1:5">
      <c r="A1439" t="s">
        <v>2374</v>
      </c>
      <c r="B1439" t="s">
        <v>262</v>
      </c>
      <c r="C1439" t="s">
        <v>33</v>
      </c>
      <c r="D1439" s="2">
        <v>38687</v>
      </c>
      <c r="E1439" s="2">
        <v>73050</v>
      </c>
    </row>
    <row r="1440" spans="1:5">
      <c r="A1440" t="s">
        <v>2375</v>
      </c>
      <c r="B1440" t="s">
        <v>262</v>
      </c>
      <c r="C1440" t="s">
        <v>33</v>
      </c>
      <c r="D1440" s="2">
        <v>38687</v>
      </c>
      <c r="E1440" s="2">
        <v>73050</v>
      </c>
    </row>
    <row r="1441" spans="1:5">
      <c r="A1441" t="s">
        <v>433</v>
      </c>
      <c r="B1441" t="s">
        <v>262</v>
      </c>
      <c r="C1441" t="s">
        <v>33</v>
      </c>
      <c r="D1441" s="2">
        <v>38687</v>
      </c>
      <c r="E1441" s="2">
        <v>73050</v>
      </c>
    </row>
    <row r="1442" spans="1:5">
      <c r="A1442" t="s">
        <v>434</v>
      </c>
      <c r="B1442" t="s">
        <v>262</v>
      </c>
      <c r="C1442" t="s">
        <v>33</v>
      </c>
      <c r="D1442" s="2">
        <v>38687</v>
      </c>
      <c r="E1442" s="2">
        <v>73050</v>
      </c>
    </row>
    <row r="1443" spans="1:5">
      <c r="A1443" t="s">
        <v>435</v>
      </c>
      <c r="B1443" t="s">
        <v>262</v>
      </c>
      <c r="C1443" t="s">
        <v>33</v>
      </c>
      <c r="D1443" s="2">
        <v>38687</v>
      </c>
      <c r="E1443" s="2">
        <v>73050</v>
      </c>
    </row>
    <row r="1444" spans="1:5">
      <c r="A1444" t="s">
        <v>1261</v>
      </c>
      <c r="B1444" t="s">
        <v>262</v>
      </c>
      <c r="C1444" t="s">
        <v>33</v>
      </c>
      <c r="D1444" s="2">
        <v>38687</v>
      </c>
      <c r="E1444" s="2">
        <v>73050</v>
      </c>
    </row>
    <row r="1445" spans="1:5">
      <c r="A1445" t="s">
        <v>1603</v>
      </c>
      <c r="B1445" t="s">
        <v>262</v>
      </c>
      <c r="C1445" t="s">
        <v>33</v>
      </c>
      <c r="D1445" s="2">
        <v>38687</v>
      </c>
      <c r="E1445" s="2">
        <v>73050</v>
      </c>
    </row>
    <row r="1446" spans="1:5">
      <c r="A1446" t="s">
        <v>1604</v>
      </c>
      <c r="B1446" t="s">
        <v>262</v>
      </c>
      <c r="C1446" t="s">
        <v>33</v>
      </c>
      <c r="D1446" s="2">
        <v>38687</v>
      </c>
      <c r="E1446" s="2">
        <v>73050</v>
      </c>
    </row>
    <row r="1447" spans="1:5">
      <c r="A1447" t="s">
        <v>1605</v>
      </c>
      <c r="B1447" t="s">
        <v>262</v>
      </c>
      <c r="C1447" t="s">
        <v>33</v>
      </c>
      <c r="D1447" s="2">
        <v>38687</v>
      </c>
      <c r="E1447" s="2">
        <v>73050</v>
      </c>
    </row>
    <row r="1448" spans="1:5">
      <c r="A1448" t="s">
        <v>1606</v>
      </c>
      <c r="B1448" t="s">
        <v>262</v>
      </c>
      <c r="C1448" t="s">
        <v>33</v>
      </c>
      <c r="D1448" s="2">
        <v>38687</v>
      </c>
      <c r="E1448" s="2">
        <v>73050</v>
      </c>
    </row>
    <row r="1449" spans="1:5">
      <c r="A1449" t="s">
        <v>1607</v>
      </c>
      <c r="B1449" t="s">
        <v>262</v>
      </c>
      <c r="C1449" t="s">
        <v>33</v>
      </c>
      <c r="D1449" s="2">
        <v>38687</v>
      </c>
      <c r="E1449" s="2">
        <v>73050</v>
      </c>
    </row>
    <row r="1450" spans="1:5">
      <c r="A1450" t="s">
        <v>1608</v>
      </c>
      <c r="B1450" t="s">
        <v>262</v>
      </c>
      <c r="C1450" t="s">
        <v>33</v>
      </c>
      <c r="D1450" s="2">
        <v>38687</v>
      </c>
      <c r="E1450" s="2">
        <v>73050</v>
      </c>
    </row>
    <row r="1451" spans="1:5">
      <c r="A1451" t="s">
        <v>1054</v>
      </c>
      <c r="B1451" t="s">
        <v>262</v>
      </c>
      <c r="C1451" t="s">
        <v>33</v>
      </c>
      <c r="D1451" s="2">
        <v>38687</v>
      </c>
      <c r="E1451" s="2">
        <v>73050</v>
      </c>
    </row>
    <row r="1452" spans="1:5">
      <c r="A1452" t="s">
        <v>1055</v>
      </c>
      <c r="B1452" t="s">
        <v>262</v>
      </c>
      <c r="C1452" t="s">
        <v>33</v>
      </c>
      <c r="D1452" s="2">
        <v>38687</v>
      </c>
      <c r="E1452" s="2">
        <v>73050</v>
      </c>
    </row>
    <row r="1453" spans="1:5">
      <c r="A1453" t="s">
        <v>1056</v>
      </c>
      <c r="B1453" t="s">
        <v>262</v>
      </c>
      <c r="C1453" t="s">
        <v>33</v>
      </c>
      <c r="D1453" s="2">
        <v>38687</v>
      </c>
      <c r="E1453" s="2">
        <v>73050</v>
      </c>
    </row>
    <row r="1454" spans="1:5">
      <c r="A1454" t="s">
        <v>1262</v>
      </c>
      <c r="B1454" t="s">
        <v>262</v>
      </c>
      <c r="C1454" t="s">
        <v>33</v>
      </c>
      <c r="D1454" s="2">
        <v>38687</v>
      </c>
      <c r="E1454" s="2">
        <v>73050</v>
      </c>
    </row>
    <row r="1455" spans="1:5">
      <c r="A1455" t="s">
        <v>731</v>
      </c>
      <c r="B1455" t="s">
        <v>262</v>
      </c>
      <c r="C1455" t="s">
        <v>33</v>
      </c>
      <c r="D1455" s="2">
        <v>38687</v>
      </c>
      <c r="E1455" s="2">
        <v>73050</v>
      </c>
    </row>
    <row r="1456" spans="1:5">
      <c r="A1456" t="s">
        <v>2376</v>
      </c>
      <c r="B1456" t="s">
        <v>262</v>
      </c>
      <c r="C1456" t="s">
        <v>33</v>
      </c>
      <c r="D1456" s="2">
        <v>38687</v>
      </c>
      <c r="E1456" s="2">
        <v>73050</v>
      </c>
    </row>
    <row r="1457" spans="1:5">
      <c r="A1457" t="s">
        <v>2377</v>
      </c>
      <c r="B1457" t="s">
        <v>262</v>
      </c>
      <c r="C1457" t="s">
        <v>33</v>
      </c>
      <c r="D1457" s="2">
        <v>38687</v>
      </c>
      <c r="E1457" s="2">
        <v>73050</v>
      </c>
    </row>
    <row r="1458" spans="1:5">
      <c r="A1458" t="s">
        <v>2378</v>
      </c>
      <c r="B1458" t="s">
        <v>262</v>
      </c>
      <c r="C1458" t="s">
        <v>33</v>
      </c>
      <c r="D1458" s="2">
        <v>38687</v>
      </c>
      <c r="E1458" s="2">
        <v>73050</v>
      </c>
    </row>
    <row r="1459" spans="1:5">
      <c r="A1459" t="s">
        <v>2379</v>
      </c>
      <c r="B1459" t="s">
        <v>262</v>
      </c>
      <c r="C1459" t="s">
        <v>33</v>
      </c>
      <c r="D1459" s="2">
        <v>38687</v>
      </c>
      <c r="E1459" s="2">
        <v>73050</v>
      </c>
    </row>
    <row r="1460" spans="1:5">
      <c r="A1460" t="s">
        <v>2380</v>
      </c>
      <c r="B1460" t="s">
        <v>262</v>
      </c>
      <c r="C1460" t="s">
        <v>33</v>
      </c>
      <c r="D1460" s="2">
        <v>38687</v>
      </c>
      <c r="E1460" s="2">
        <v>73050</v>
      </c>
    </row>
    <row r="1461" spans="1:5">
      <c r="A1461" t="s">
        <v>2381</v>
      </c>
      <c r="B1461" t="s">
        <v>262</v>
      </c>
      <c r="C1461" t="s">
        <v>33</v>
      </c>
      <c r="D1461" s="2">
        <v>38687</v>
      </c>
      <c r="E1461" s="2">
        <v>73050</v>
      </c>
    </row>
    <row r="1462" spans="1:5">
      <c r="A1462" t="s">
        <v>2382</v>
      </c>
      <c r="B1462" t="s">
        <v>262</v>
      </c>
      <c r="C1462" t="s">
        <v>33</v>
      </c>
      <c r="D1462" s="2">
        <v>38687</v>
      </c>
      <c r="E1462" s="2">
        <v>73050</v>
      </c>
    </row>
    <row r="1463" spans="1:5">
      <c r="A1463" t="s">
        <v>2383</v>
      </c>
      <c r="B1463" t="s">
        <v>262</v>
      </c>
      <c r="C1463" t="s">
        <v>33</v>
      </c>
      <c r="D1463" s="2">
        <v>38687</v>
      </c>
      <c r="E1463" s="2">
        <v>73050</v>
      </c>
    </row>
    <row r="1464" spans="1:5">
      <c r="A1464" t="s">
        <v>2384</v>
      </c>
      <c r="B1464" t="s">
        <v>262</v>
      </c>
      <c r="C1464" t="s">
        <v>33</v>
      </c>
      <c r="D1464" s="2">
        <v>38687</v>
      </c>
      <c r="E1464" s="2">
        <v>73050</v>
      </c>
    </row>
    <row r="1465" spans="1:5">
      <c r="A1465" t="s">
        <v>565</v>
      </c>
      <c r="B1465" t="s">
        <v>262</v>
      </c>
      <c r="C1465" t="s">
        <v>33</v>
      </c>
      <c r="D1465" s="2">
        <v>38687</v>
      </c>
      <c r="E1465" s="2">
        <v>73050</v>
      </c>
    </row>
    <row r="1466" spans="1:5">
      <c r="A1466" t="s">
        <v>436</v>
      </c>
      <c r="B1466" t="s">
        <v>262</v>
      </c>
      <c r="C1466" t="s">
        <v>33</v>
      </c>
      <c r="D1466" s="2">
        <v>38687</v>
      </c>
      <c r="E1466" s="2">
        <v>73050</v>
      </c>
    </row>
    <row r="1467" spans="1:5">
      <c r="A1467" t="s">
        <v>437</v>
      </c>
      <c r="B1467" t="s">
        <v>262</v>
      </c>
      <c r="C1467" t="s">
        <v>33</v>
      </c>
      <c r="D1467" s="2">
        <v>38687</v>
      </c>
      <c r="E1467" s="2">
        <v>73050</v>
      </c>
    </row>
    <row r="1468" spans="1:5">
      <c r="A1468" t="s">
        <v>1263</v>
      </c>
      <c r="B1468" t="s">
        <v>262</v>
      </c>
      <c r="C1468" t="s">
        <v>33</v>
      </c>
      <c r="D1468" s="2">
        <v>38687</v>
      </c>
      <c r="E1468" s="2">
        <v>73050</v>
      </c>
    </row>
    <row r="1469" spans="1:5">
      <c r="A1469" t="s">
        <v>1609</v>
      </c>
      <c r="B1469" t="s">
        <v>262</v>
      </c>
      <c r="C1469" t="s">
        <v>33</v>
      </c>
      <c r="D1469" s="2">
        <v>38687</v>
      </c>
      <c r="E1469" s="2">
        <v>73050</v>
      </c>
    </row>
    <row r="1470" spans="1:5">
      <c r="A1470" t="s">
        <v>1610</v>
      </c>
      <c r="B1470" t="s">
        <v>262</v>
      </c>
      <c r="C1470" t="s">
        <v>33</v>
      </c>
      <c r="D1470" s="2">
        <v>38687</v>
      </c>
      <c r="E1470" s="2">
        <v>73050</v>
      </c>
    </row>
    <row r="1471" spans="1:5">
      <c r="A1471" t="s">
        <v>1611</v>
      </c>
      <c r="B1471" t="s">
        <v>262</v>
      </c>
      <c r="C1471" t="s">
        <v>33</v>
      </c>
      <c r="D1471" s="2">
        <v>38687</v>
      </c>
      <c r="E1471" s="2">
        <v>73050</v>
      </c>
    </row>
    <row r="1472" spans="1:5">
      <c r="A1472" t="s">
        <v>1612</v>
      </c>
      <c r="B1472" t="s">
        <v>262</v>
      </c>
      <c r="C1472" t="s">
        <v>33</v>
      </c>
      <c r="D1472" s="2">
        <v>38687</v>
      </c>
      <c r="E1472" s="2">
        <v>73050</v>
      </c>
    </row>
    <row r="1473" spans="1:5">
      <c r="A1473" t="s">
        <v>1613</v>
      </c>
      <c r="B1473" t="s">
        <v>262</v>
      </c>
      <c r="C1473" t="s">
        <v>33</v>
      </c>
      <c r="D1473" s="2">
        <v>38687</v>
      </c>
      <c r="E1473" s="2">
        <v>73050</v>
      </c>
    </row>
    <row r="1474" spans="1:5">
      <c r="A1474" t="s">
        <v>1614</v>
      </c>
      <c r="B1474" t="s">
        <v>262</v>
      </c>
      <c r="C1474" t="s">
        <v>33</v>
      </c>
      <c r="D1474" s="2">
        <v>38687</v>
      </c>
      <c r="E1474" s="2">
        <v>73050</v>
      </c>
    </row>
    <row r="1475" spans="1:5">
      <c r="A1475" t="s">
        <v>1057</v>
      </c>
      <c r="B1475" t="s">
        <v>262</v>
      </c>
      <c r="C1475" t="s">
        <v>33</v>
      </c>
      <c r="D1475" s="2">
        <v>38687</v>
      </c>
      <c r="E1475" s="2">
        <v>73050</v>
      </c>
    </row>
    <row r="1476" spans="1:5">
      <c r="A1476" t="s">
        <v>1058</v>
      </c>
      <c r="B1476" t="s">
        <v>262</v>
      </c>
      <c r="C1476" t="s">
        <v>33</v>
      </c>
      <c r="D1476" s="2">
        <v>38687</v>
      </c>
      <c r="E1476" s="2">
        <v>73050</v>
      </c>
    </row>
    <row r="1477" spans="1:5">
      <c r="A1477" t="s">
        <v>1059</v>
      </c>
      <c r="B1477" t="s">
        <v>262</v>
      </c>
      <c r="C1477" t="s">
        <v>33</v>
      </c>
      <c r="D1477" s="2">
        <v>38687</v>
      </c>
      <c r="E1477" s="2">
        <v>73050</v>
      </c>
    </row>
    <row r="1478" spans="1:5">
      <c r="A1478" t="s">
        <v>1264</v>
      </c>
      <c r="B1478" t="s">
        <v>262</v>
      </c>
      <c r="C1478" t="s">
        <v>33</v>
      </c>
      <c r="D1478" s="2">
        <v>38687</v>
      </c>
      <c r="E1478" s="2">
        <v>73050</v>
      </c>
    </row>
    <row r="1479" spans="1:5">
      <c r="A1479" t="s">
        <v>732</v>
      </c>
      <c r="B1479" t="s">
        <v>262</v>
      </c>
      <c r="C1479" t="s">
        <v>33</v>
      </c>
      <c r="D1479" s="2">
        <v>38687</v>
      </c>
      <c r="E1479" s="2">
        <v>73050</v>
      </c>
    </row>
    <row r="1480" spans="1:5">
      <c r="A1480" t="s">
        <v>2385</v>
      </c>
      <c r="B1480" t="s">
        <v>262</v>
      </c>
      <c r="C1480" t="s">
        <v>33</v>
      </c>
      <c r="D1480" s="2">
        <v>38687</v>
      </c>
      <c r="E1480" s="2">
        <v>73050</v>
      </c>
    </row>
    <row r="1481" spans="1:5">
      <c r="A1481" t="s">
        <v>2386</v>
      </c>
      <c r="B1481" t="s">
        <v>262</v>
      </c>
      <c r="C1481" t="s">
        <v>33</v>
      </c>
      <c r="D1481" s="2">
        <v>38687</v>
      </c>
      <c r="E1481" s="2">
        <v>73050</v>
      </c>
    </row>
    <row r="1482" spans="1:5">
      <c r="A1482" t="s">
        <v>2387</v>
      </c>
      <c r="B1482" t="s">
        <v>262</v>
      </c>
      <c r="C1482" t="s">
        <v>33</v>
      </c>
      <c r="D1482" s="2">
        <v>38687</v>
      </c>
      <c r="E1482" s="2">
        <v>73050</v>
      </c>
    </row>
    <row r="1483" spans="1:5">
      <c r="A1483" t="s">
        <v>2388</v>
      </c>
      <c r="B1483" t="s">
        <v>262</v>
      </c>
      <c r="C1483" t="s">
        <v>33</v>
      </c>
      <c r="D1483" s="2">
        <v>38687</v>
      </c>
      <c r="E1483" s="2">
        <v>73050</v>
      </c>
    </row>
    <row r="1484" spans="1:5">
      <c r="A1484" t="s">
        <v>2389</v>
      </c>
      <c r="B1484" t="s">
        <v>262</v>
      </c>
      <c r="C1484" t="s">
        <v>33</v>
      </c>
      <c r="D1484" s="2">
        <v>38687</v>
      </c>
      <c r="E1484" s="2">
        <v>73050</v>
      </c>
    </row>
    <row r="1485" spans="1:5">
      <c r="A1485" t="s">
        <v>2390</v>
      </c>
      <c r="B1485" t="s">
        <v>262</v>
      </c>
      <c r="C1485" t="s">
        <v>33</v>
      </c>
      <c r="D1485" s="2">
        <v>38687</v>
      </c>
      <c r="E1485" s="2">
        <v>73050</v>
      </c>
    </row>
    <row r="1486" spans="1:5">
      <c r="A1486" t="s">
        <v>2391</v>
      </c>
      <c r="B1486" t="s">
        <v>262</v>
      </c>
      <c r="C1486" t="s">
        <v>33</v>
      </c>
      <c r="D1486" s="2">
        <v>38687</v>
      </c>
      <c r="E1486" s="2">
        <v>73050</v>
      </c>
    </row>
    <row r="1487" spans="1:5">
      <c r="A1487" t="s">
        <v>2392</v>
      </c>
      <c r="B1487" t="s">
        <v>262</v>
      </c>
      <c r="C1487" t="s">
        <v>33</v>
      </c>
      <c r="D1487" s="2">
        <v>38687</v>
      </c>
      <c r="E1487" s="2">
        <v>73050</v>
      </c>
    </row>
    <row r="1488" spans="1:5">
      <c r="A1488" t="s">
        <v>2393</v>
      </c>
      <c r="B1488" t="s">
        <v>262</v>
      </c>
      <c r="C1488" t="s">
        <v>33</v>
      </c>
      <c r="D1488" s="2">
        <v>38687</v>
      </c>
      <c r="E1488" s="2">
        <v>73050</v>
      </c>
    </row>
    <row r="1489" spans="1:5">
      <c r="A1489" t="s">
        <v>1615</v>
      </c>
      <c r="B1489" t="s">
        <v>262</v>
      </c>
      <c r="C1489" t="s">
        <v>33</v>
      </c>
      <c r="D1489" s="2">
        <v>38687</v>
      </c>
      <c r="E1489" s="2">
        <v>73050</v>
      </c>
    </row>
    <row r="1490" spans="1:5">
      <c r="A1490" t="s">
        <v>1852</v>
      </c>
      <c r="B1490" t="s">
        <v>262</v>
      </c>
      <c r="C1490" t="s">
        <v>33</v>
      </c>
      <c r="D1490" s="2">
        <v>38687</v>
      </c>
      <c r="E1490" s="2">
        <v>73050</v>
      </c>
    </row>
    <row r="1491" spans="1:5">
      <c r="A1491" t="s">
        <v>1853</v>
      </c>
      <c r="B1491" t="s">
        <v>262</v>
      </c>
      <c r="C1491" t="s">
        <v>33</v>
      </c>
      <c r="D1491" s="2">
        <v>38687</v>
      </c>
      <c r="E1491" s="2">
        <v>73050</v>
      </c>
    </row>
    <row r="1492" spans="1:5">
      <c r="A1492" t="s">
        <v>1616</v>
      </c>
      <c r="B1492" t="s">
        <v>262</v>
      </c>
      <c r="C1492" t="s">
        <v>33</v>
      </c>
      <c r="D1492" s="2">
        <v>38687</v>
      </c>
      <c r="E1492" s="2">
        <v>73050</v>
      </c>
    </row>
    <row r="1493" spans="1:5">
      <c r="A1493" t="s">
        <v>1854</v>
      </c>
      <c r="B1493" t="s">
        <v>262</v>
      </c>
      <c r="C1493" t="s">
        <v>33</v>
      </c>
      <c r="D1493" s="2">
        <v>38687</v>
      </c>
      <c r="E1493" s="2">
        <v>73050</v>
      </c>
    </row>
    <row r="1494" spans="1:5">
      <c r="A1494" t="s">
        <v>1855</v>
      </c>
      <c r="B1494" t="s">
        <v>262</v>
      </c>
      <c r="C1494" t="s">
        <v>33</v>
      </c>
      <c r="D1494" s="2">
        <v>38687</v>
      </c>
      <c r="E1494" s="2">
        <v>73050</v>
      </c>
    </row>
    <row r="1495" spans="1:5">
      <c r="A1495" t="s">
        <v>2394</v>
      </c>
      <c r="B1495" t="s">
        <v>262</v>
      </c>
      <c r="C1495" t="s">
        <v>33</v>
      </c>
      <c r="D1495" s="2">
        <v>38687</v>
      </c>
      <c r="E1495" s="2">
        <v>73050</v>
      </c>
    </row>
    <row r="1496" spans="1:5">
      <c r="A1496" t="s">
        <v>2395</v>
      </c>
      <c r="B1496" t="s">
        <v>262</v>
      </c>
      <c r="C1496" t="s">
        <v>33</v>
      </c>
      <c r="D1496" s="2">
        <v>38687</v>
      </c>
      <c r="E1496" s="2">
        <v>73050</v>
      </c>
    </row>
    <row r="1497" spans="1:5">
      <c r="A1497" t="s">
        <v>2396</v>
      </c>
      <c r="B1497" t="s">
        <v>262</v>
      </c>
      <c r="C1497" t="s">
        <v>33</v>
      </c>
      <c r="D1497" s="2">
        <v>38687</v>
      </c>
      <c r="E1497" s="2">
        <v>73050</v>
      </c>
    </row>
    <row r="1498" spans="1:5">
      <c r="A1498" t="s">
        <v>2397</v>
      </c>
      <c r="B1498" t="s">
        <v>262</v>
      </c>
      <c r="C1498" t="s">
        <v>33</v>
      </c>
      <c r="D1498" s="2">
        <v>38687</v>
      </c>
      <c r="E1498" s="2">
        <v>73050</v>
      </c>
    </row>
    <row r="1499" spans="1:5">
      <c r="A1499" t="s">
        <v>2398</v>
      </c>
      <c r="B1499" t="s">
        <v>262</v>
      </c>
      <c r="C1499" t="s">
        <v>33</v>
      </c>
      <c r="D1499" s="2">
        <v>38687</v>
      </c>
      <c r="E1499" s="2">
        <v>73050</v>
      </c>
    </row>
    <row r="1500" spans="1:5">
      <c r="A1500" t="s">
        <v>2399</v>
      </c>
      <c r="B1500" t="s">
        <v>262</v>
      </c>
      <c r="C1500" t="s">
        <v>33</v>
      </c>
      <c r="D1500" s="2">
        <v>38687</v>
      </c>
      <c r="E1500" s="2">
        <v>73050</v>
      </c>
    </row>
    <row r="1501" spans="1:5">
      <c r="A1501" t="s">
        <v>2400</v>
      </c>
      <c r="B1501" t="s">
        <v>262</v>
      </c>
      <c r="C1501" t="s">
        <v>33</v>
      </c>
      <c r="D1501" s="2">
        <v>38687</v>
      </c>
      <c r="E1501" s="2">
        <v>73050</v>
      </c>
    </row>
    <row r="1502" spans="1:5">
      <c r="A1502" t="s">
        <v>2401</v>
      </c>
      <c r="B1502" t="s">
        <v>262</v>
      </c>
      <c r="C1502" t="s">
        <v>33</v>
      </c>
      <c r="D1502" s="2">
        <v>38687</v>
      </c>
      <c r="E1502" s="2">
        <v>73050</v>
      </c>
    </row>
    <row r="1503" spans="1:5">
      <c r="A1503" t="s">
        <v>2402</v>
      </c>
      <c r="B1503" t="s">
        <v>262</v>
      </c>
      <c r="C1503" t="s">
        <v>33</v>
      </c>
      <c r="D1503" s="2">
        <v>38687</v>
      </c>
      <c r="E1503" s="2">
        <v>73050</v>
      </c>
    </row>
    <row r="1504" spans="1:5">
      <c r="A1504" t="s">
        <v>1265</v>
      </c>
      <c r="B1504" t="s">
        <v>262</v>
      </c>
      <c r="C1504" t="s">
        <v>33</v>
      </c>
      <c r="D1504" s="2">
        <v>38687</v>
      </c>
      <c r="E1504" s="2">
        <v>73050</v>
      </c>
    </row>
    <row r="1505" spans="1:5">
      <c r="A1505" t="s">
        <v>845</v>
      </c>
      <c r="B1505" t="s">
        <v>262</v>
      </c>
      <c r="C1505" t="s">
        <v>33</v>
      </c>
      <c r="D1505" s="2">
        <v>38687</v>
      </c>
      <c r="E1505" s="2">
        <v>73050</v>
      </c>
    </row>
    <row r="1506" spans="1:5">
      <c r="A1506" t="s">
        <v>1060</v>
      </c>
      <c r="B1506" t="s">
        <v>262</v>
      </c>
      <c r="C1506" t="s">
        <v>33</v>
      </c>
      <c r="D1506" s="2">
        <v>38687</v>
      </c>
      <c r="E1506" s="2">
        <v>73050</v>
      </c>
    </row>
    <row r="1507" spans="1:5">
      <c r="A1507" t="s">
        <v>2403</v>
      </c>
      <c r="B1507" t="s">
        <v>262</v>
      </c>
      <c r="C1507" t="s">
        <v>33</v>
      </c>
      <c r="D1507" s="2">
        <v>38687</v>
      </c>
      <c r="E1507" s="2">
        <v>73050</v>
      </c>
    </row>
    <row r="1508" spans="1:5">
      <c r="A1508" t="s">
        <v>2404</v>
      </c>
      <c r="B1508" t="s">
        <v>262</v>
      </c>
      <c r="C1508" t="s">
        <v>33</v>
      </c>
      <c r="D1508" s="2">
        <v>38687</v>
      </c>
      <c r="E1508" s="2">
        <v>73050</v>
      </c>
    </row>
    <row r="1509" spans="1:5">
      <c r="A1509" t="s">
        <v>2405</v>
      </c>
      <c r="B1509" t="s">
        <v>262</v>
      </c>
      <c r="C1509" t="s">
        <v>33</v>
      </c>
      <c r="D1509" s="2">
        <v>38687</v>
      </c>
      <c r="E1509" s="2">
        <v>73050</v>
      </c>
    </row>
    <row r="1510" spans="1:5">
      <c r="A1510" t="s">
        <v>1266</v>
      </c>
      <c r="B1510" t="s">
        <v>262</v>
      </c>
      <c r="C1510" t="s">
        <v>33</v>
      </c>
      <c r="D1510" s="2">
        <v>38687</v>
      </c>
      <c r="E1510" s="2">
        <v>73050</v>
      </c>
    </row>
    <row r="1511" spans="1:5">
      <c r="A1511" t="s">
        <v>566</v>
      </c>
      <c r="B1511" t="s">
        <v>262</v>
      </c>
      <c r="C1511" t="s">
        <v>33</v>
      </c>
      <c r="D1511" s="2">
        <v>38687</v>
      </c>
      <c r="E1511" s="2">
        <v>73050</v>
      </c>
    </row>
    <row r="1512" spans="1:5">
      <c r="A1512" t="s">
        <v>1061</v>
      </c>
      <c r="B1512" t="s">
        <v>262</v>
      </c>
      <c r="C1512" t="s">
        <v>33</v>
      </c>
      <c r="D1512" s="2">
        <v>38687</v>
      </c>
      <c r="E1512" s="2">
        <v>73050</v>
      </c>
    </row>
    <row r="1513" spans="1:5">
      <c r="A1513" t="s">
        <v>2406</v>
      </c>
      <c r="B1513" t="s">
        <v>262</v>
      </c>
      <c r="C1513" t="s">
        <v>33</v>
      </c>
      <c r="D1513" s="2">
        <v>38687</v>
      </c>
      <c r="E1513" s="2">
        <v>73050</v>
      </c>
    </row>
    <row r="1514" spans="1:5">
      <c r="A1514" t="s">
        <v>2407</v>
      </c>
      <c r="B1514" t="s">
        <v>262</v>
      </c>
      <c r="C1514" t="s">
        <v>33</v>
      </c>
      <c r="D1514" s="2">
        <v>38687</v>
      </c>
      <c r="E1514" s="2">
        <v>73050</v>
      </c>
    </row>
    <row r="1515" spans="1:5">
      <c r="A1515" t="s">
        <v>2408</v>
      </c>
      <c r="B1515" t="s">
        <v>262</v>
      </c>
      <c r="C1515" t="s">
        <v>33</v>
      </c>
      <c r="D1515" s="2">
        <v>38687</v>
      </c>
      <c r="E1515" s="2">
        <v>73050</v>
      </c>
    </row>
    <row r="1516" spans="1:5">
      <c r="A1516" t="s">
        <v>1267</v>
      </c>
      <c r="B1516" t="s">
        <v>262</v>
      </c>
      <c r="C1516" t="s">
        <v>33</v>
      </c>
      <c r="D1516" s="2">
        <v>38687</v>
      </c>
      <c r="E1516" s="2">
        <v>73050</v>
      </c>
    </row>
    <row r="1517" spans="1:5">
      <c r="A1517" t="s">
        <v>846</v>
      </c>
      <c r="B1517" t="s">
        <v>262</v>
      </c>
      <c r="C1517" t="s">
        <v>33</v>
      </c>
      <c r="D1517" s="2">
        <v>38687</v>
      </c>
      <c r="E1517" s="2">
        <v>73050</v>
      </c>
    </row>
    <row r="1518" spans="1:5">
      <c r="A1518" t="s">
        <v>1062</v>
      </c>
      <c r="B1518" t="s">
        <v>262</v>
      </c>
      <c r="C1518" t="s">
        <v>33</v>
      </c>
      <c r="D1518" s="2">
        <v>38687</v>
      </c>
      <c r="E1518" s="2">
        <v>73050</v>
      </c>
    </row>
    <row r="1519" spans="1:5">
      <c r="A1519" t="s">
        <v>2409</v>
      </c>
      <c r="B1519" t="s">
        <v>262</v>
      </c>
      <c r="C1519" t="s">
        <v>33</v>
      </c>
      <c r="D1519" s="2">
        <v>38687</v>
      </c>
      <c r="E1519" s="2">
        <v>73050</v>
      </c>
    </row>
    <row r="1520" spans="1:5">
      <c r="A1520" t="s">
        <v>2410</v>
      </c>
      <c r="B1520" t="s">
        <v>262</v>
      </c>
      <c r="C1520" t="s">
        <v>33</v>
      </c>
      <c r="D1520" s="2">
        <v>38687</v>
      </c>
      <c r="E1520" s="2">
        <v>73050</v>
      </c>
    </row>
    <row r="1521" spans="1:5">
      <c r="A1521" t="s">
        <v>2411</v>
      </c>
      <c r="B1521" t="s">
        <v>262</v>
      </c>
      <c r="C1521" t="s">
        <v>33</v>
      </c>
      <c r="D1521" s="2">
        <v>38687</v>
      </c>
      <c r="E1521" s="2">
        <v>73050</v>
      </c>
    </row>
    <row r="1522" spans="1:5">
      <c r="A1522" t="s">
        <v>1268</v>
      </c>
      <c r="B1522" t="s">
        <v>262</v>
      </c>
      <c r="C1522" t="s">
        <v>33</v>
      </c>
      <c r="D1522" s="2">
        <v>38687</v>
      </c>
      <c r="E1522" s="2">
        <v>73050</v>
      </c>
    </row>
    <row r="1523" spans="1:5">
      <c r="A1523" t="s">
        <v>438</v>
      </c>
      <c r="B1523" t="s">
        <v>262</v>
      </c>
      <c r="C1523" t="s">
        <v>33</v>
      </c>
      <c r="D1523" s="2">
        <v>38687</v>
      </c>
      <c r="E1523" s="2">
        <v>73050</v>
      </c>
    </row>
    <row r="1524" spans="1:5">
      <c r="A1524" t="s">
        <v>1063</v>
      </c>
      <c r="B1524" t="s">
        <v>262</v>
      </c>
      <c r="C1524" t="s">
        <v>33</v>
      </c>
      <c r="D1524" s="2">
        <v>38687</v>
      </c>
      <c r="E1524" s="2">
        <v>73050</v>
      </c>
    </row>
    <row r="1525" spans="1:5">
      <c r="A1525" t="s">
        <v>2412</v>
      </c>
      <c r="B1525" t="s">
        <v>262</v>
      </c>
      <c r="C1525" t="s">
        <v>33</v>
      </c>
      <c r="D1525" s="2">
        <v>38687</v>
      </c>
      <c r="E1525" s="2">
        <v>73050</v>
      </c>
    </row>
    <row r="1526" spans="1:5">
      <c r="A1526" t="s">
        <v>2413</v>
      </c>
      <c r="B1526" t="s">
        <v>262</v>
      </c>
      <c r="C1526" t="s">
        <v>33</v>
      </c>
      <c r="D1526" s="2">
        <v>38687</v>
      </c>
      <c r="E1526" s="2">
        <v>73050</v>
      </c>
    </row>
    <row r="1527" spans="1:5">
      <c r="A1527" t="s">
        <v>2414</v>
      </c>
      <c r="B1527" t="s">
        <v>262</v>
      </c>
      <c r="C1527" t="s">
        <v>33</v>
      </c>
      <c r="D1527" s="2">
        <v>38687</v>
      </c>
      <c r="E1527" s="2">
        <v>73050</v>
      </c>
    </row>
    <row r="1528" spans="1:5">
      <c r="A1528" t="s">
        <v>1269</v>
      </c>
      <c r="B1528" t="s">
        <v>262</v>
      </c>
      <c r="C1528" t="s">
        <v>33</v>
      </c>
      <c r="D1528" s="2">
        <v>38687</v>
      </c>
      <c r="E1528" s="2">
        <v>73050</v>
      </c>
    </row>
    <row r="1529" spans="1:5">
      <c r="A1529" t="s">
        <v>847</v>
      </c>
      <c r="B1529" t="s">
        <v>262</v>
      </c>
      <c r="C1529" t="s">
        <v>33</v>
      </c>
      <c r="D1529" s="2">
        <v>38687</v>
      </c>
      <c r="E1529" s="2">
        <v>73050</v>
      </c>
    </row>
    <row r="1530" spans="1:5">
      <c r="A1530" t="s">
        <v>1064</v>
      </c>
      <c r="B1530" t="s">
        <v>262</v>
      </c>
      <c r="C1530" t="s">
        <v>33</v>
      </c>
      <c r="D1530" s="2">
        <v>38687</v>
      </c>
      <c r="E1530" s="2">
        <v>73050</v>
      </c>
    </row>
    <row r="1531" spans="1:5">
      <c r="A1531" t="s">
        <v>2415</v>
      </c>
      <c r="B1531" t="s">
        <v>262</v>
      </c>
      <c r="C1531" t="s">
        <v>33</v>
      </c>
      <c r="D1531" s="2">
        <v>38687</v>
      </c>
      <c r="E1531" s="2">
        <v>73050</v>
      </c>
    </row>
    <row r="1532" spans="1:5">
      <c r="A1532" t="s">
        <v>2416</v>
      </c>
      <c r="B1532" t="s">
        <v>262</v>
      </c>
      <c r="C1532" t="s">
        <v>33</v>
      </c>
      <c r="D1532" s="2">
        <v>38687</v>
      </c>
      <c r="E1532" s="2">
        <v>73050</v>
      </c>
    </row>
    <row r="1533" spans="1:5">
      <c r="A1533" t="s">
        <v>2417</v>
      </c>
      <c r="B1533" t="s">
        <v>262</v>
      </c>
      <c r="C1533" t="s">
        <v>33</v>
      </c>
      <c r="D1533" s="2">
        <v>38687</v>
      </c>
      <c r="E1533" s="2">
        <v>73050</v>
      </c>
    </row>
    <row r="1534" spans="1:5">
      <c r="A1534" t="s">
        <v>1270</v>
      </c>
      <c r="B1534" t="s">
        <v>262</v>
      </c>
      <c r="C1534" t="s">
        <v>33</v>
      </c>
      <c r="D1534" s="2">
        <v>38687</v>
      </c>
      <c r="E1534" s="2">
        <v>73050</v>
      </c>
    </row>
    <row r="1535" spans="1:5">
      <c r="A1535" t="s">
        <v>567</v>
      </c>
      <c r="B1535" t="s">
        <v>262</v>
      </c>
      <c r="C1535" t="s">
        <v>33</v>
      </c>
      <c r="D1535" s="2">
        <v>38687</v>
      </c>
      <c r="E1535" s="2">
        <v>73050</v>
      </c>
    </row>
    <row r="1536" spans="1:5">
      <c r="A1536" t="s">
        <v>1065</v>
      </c>
      <c r="B1536" t="s">
        <v>262</v>
      </c>
      <c r="C1536" t="s">
        <v>33</v>
      </c>
      <c r="D1536" s="2">
        <v>38687</v>
      </c>
      <c r="E1536" s="2">
        <v>73050</v>
      </c>
    </row>
    <row r="1537" spans="1:5">
      <c r="A1537" t="s">
        <v>2418</v>
      </c>
      <c r="B1537" t="s">
        <v>262</v>
      </c>
      <c r="C1537" t="s">
        <v>33</v>
      </c>
      <c r="D1537" s="2">
        <v>38687</v>
      </c>
      <c r="E1537" s="2">
        <v>73050</v>
      </c>
    </row>
    <row r="1538" spans="1:5">
      <c r="A1538" t="s">
        <v>2419</v>
      </c>
      <c r="B1538" t="s">
        <v>262</v>
      </c>
      <c r="C1538" t="s">
        <v>33</v>
      </c>
      <c r="D1538" s="2">
        <v>38687</v>
      </c>
      <c r="E1538" s="2">
        <v>73050</v>
      </c>
    </row>
    <row r="1539" spans="1:5">
      <c r="A1539" t="s">
        <v>2420</v>
      </c>
      <c r="B1539" t="s">
        <v>262</v>
      </c>
      <c r="C1539" t="s">
        <v>33</v>
      </c>
      <c r="D1539" s="2">
        <v>38687</v>
      </c>
      <c r="E1539" s="2">
        <v>73050</v>
      </c>
    </row>
    <row r="1540" spans="1:5">
      <c r="A1540" t="s">
        <v>848</v>
      </c>
      <c r="B1540" t="s">
        <v>262</v>
      </c>
      <c r="C1540" t="s">
        <v>33</v>
      </c>
      <c r="D1540" s="2">
        <v>38687</v>
      </c>
      <c r="E1540" s="2">
        <v>73050</v>
      </c>
    </row>
    <row r="1541" spans="1:5">
      <c r="A1541" t="s">
        <v>1066</v>
      </c>
      <c r="B1541" t="s">
        <v>262</v>
      </c>
      <c r="C1541" t="s">
        <v>33</v>
      </c>
      <c r="D1541" s="2">
        <v>38687</v>
      </c>
      <c r="E1541" s="2">
        <v>73050</v>
      </c>
    </row>
    <row r="1542" spans="1:5">
      <c r="A1542" t="s">
        <v>2421</v>
      </c>
      <c r="B1542" t="s">
        <v>262</v>
      </c>
      <c r="C1542" t="s">
        <v>33</v>
      </c>
      <c r="D1542" s="2">
        <v>38687</v>
      </c>
      <c r="E1542" s="2">
        <v>73050</v>
      </c>
    </row>
    <row r="1543" spans="1:5">
      <c r="A1543" t="s">
        <v>2422</v>
      </c>
      <c r="B1543" t="s">
        <v>262</v>
      </c>
      <c r="C1543" t="s">
        <v>33</v>
      </c>
      <c r="D1543" s="2">
        <v>38687</v>
      </c>
      <c r="E1543" s="2">
        <v>73050</v>
      </c>
    </row>
    <row r="1544" spans="1:5">
      <c r="A1544" t="s">
        <v>2423</v>
      </c>
      <c r="B1544" t="s">
        <v>262</v>
      </c>
      <c r="C1544" t="s">
        <v>33</v>
      </c>
      <c r="D1544" s="2">
        <v>38687</v>
      </c>
      <c r="E1544" s="2">
        <v>73050</v>
      </c>
    </row>
    <row r="1545" spans="1:5">
      <c r="A1545" t="s">
        <v>568</v>
      </c>
      <c r="B1545" t="s">
        <v>262</v>
      </c>
      <c r="C1545" t="s">
        <v>33</v>
      </c>
      <c r="D1545" s="2">
        <v>38687</v>
      </c>
      <c r="E1545" s="2">
        <v>73050</v>
      </c>
    </row>
    <row r="1546" spans="1:5">
      <c r="A1546" t="s">
        <v>1067</v>
      </c>
      <c r="B1546" t="s">
        <v>262</v>
      </c>
      <c r="C1546" t="s">
        <v>33</v>
      </c>
      <c r="D1546" s="2">
        <v>38687</v>
      </c>
      <c r="E1546" s="2">
        <v>73050</v>
      </c>
    </row>
    <row r="1547" spans="1:5">
      <c r="A1547" t="s">
        <v>2424</v>
      </c>
      <c r="B1547" t="s">
        <v>262</v>
      </c>
      <c r="C1547" t="s">
        <v>33</v>
      </c>
      <c r="D1547" s="2">
        <v>38687</v>
      </c>
      <c r="E1547" s="2">
        <v>73050</v>
      </c>
    </row>
    <row r="1548" spans="1:5">
      <c r="A1548" t="s">
        <v>2425</v>
      </c>
      <c r="B1548" t="s">
        <v>262</v>
      </c>
      <c r="C1548" t="s">
        <v>33</v>
      </c>
      <c r="D1548" s="2">
        <v>38687</v>
      </c>
      <c r="E1548" s="2">
        <v>73050</v>
      </c>
    </row>
    <row r="1549" spans="1:5">
      <c r="A1549" t="s">
        <v>2426</v>
      </c>
      <c r="B1549" t="s">
        <v>262</v>
      </c>
      <c r="C1549" t="s">
        <v>33</v>
      </c>
      <c r="D1549" s="2">
        <v>38687</v>
      </c>
      <c r="E1549" s="2">
        <v>73050</v>
      </c>
    </row>
    <row r="1550" spans="1:5">
      <c r="A1550" t="s">
        <v>1942</v>
      </c>
      <c r="B1550" t="s">
        <v>262</v>
      </c>
      <c r="C1550" t="s">
        <v>33</v>
      </c>
      <c r="D1550" s="2">
        <v>38687</v>
      </c>
      <c r="E1550" s="2">
        <v>73050</v>
      </c>
    </row>
    <row r="1551" spans="1:5">
      <c r="A1551" t="s">
        <v>1943</v>
      </c>
      <c r="B1551" t="s">
        <v>262</v>
      </c>
      <c r="C1551" t="s">
        <v>33</v>
      </c>
      <c r="D1551" s="2">
        <v>38687</v>
      </c>
      <c r="E1551" s="2">
        <v>73050</v>
      </c>
    </row>
    <row r="1552" spans="1:5">
      <c r="A1552" t="s">
        <v>1944</v>
      </c>
      <c r="B1552" t="s">
        <v>262</v>
      </c>
      <c r="C1552" t="s">
        <v>33</v>
      </c>
      <c r="D1552" s="2">
        <v>38687</v>
      </c>
      <c r="E1552" s="2">
        <v>73050</v>
      </c>
    </row>
    <row r="1553" spans="1:5">
      <c r="A1553" t="s">
        <v>2427</v>
      </c>
      <c r="B1553" t="s">
        <v>262</v>
      </c>
      <c r="C1553" t="s">
        <v>33</v>
      </c>
      <c r="D1553" s="2">
        <v>38687</v>
      </c>
      <c r="E1553" s="2">
        <v>73050</v>
      </c>
    </row>
    <row r="1554" spans="1:5">
      <c r="A1554" t="s">
        <v>1945</v>
      </c>
      <c r="B1554" t="s">
        <v>262</v>
      </c>
      <c r="C1554" t="s">
        <v>33</v>
      </c>
      <c r="D1554" s="2">
        <v>38687</v>
      </c>
      <c r="E1554" s="2">
        <v>73050</v>
      </c>
    </row>
    <row r="1555" spans="1:5">
      <c r="A1555" t="s">
        <v>1946</v>
      </c>
      <c r="B1555" t="s">
        <v>262</v>
      </c>
      <c r="C1555" t="s">
        <v>33</v>
      </c>
      <c r="D1555" s="2">
        <v>38687</v>
      </c>
      <c r="E1555" s="2">
        <v>73050</v>
      </c>
    </row>
    <row r="1556" spans="1:5">
      <c r="A1556" t="s">
        <v>1947</v>
      </c>
      <c r="B1556" t="s">
        <v>262</v>
      </c>
      <c r="C1556" t="s">
        <v>33</v>
      </c>
      <c r="D1556" s="2">
        <v>38687</v>
      </c>
      <c r="E1556" s="2">
        <v>73050</v>
      </c>
    </row>
    <row r="1557" spans="1:5">
      <c r="A1557" t="s">
        <v>2428</v>
      </c>
      <c r="B1557" t="s">
        <v>262</v>
      </c>
      <c r="C1557" t="s">
        <v>33</v>
      </c>
      <c r="D1557" s="2">
        <v>38687</v>
      </c>
      <c r="E1557" s="2">
        <v>73050</v>
      </c>
    </row>
    <row r="1558" spans="1:5">
      <c r="A1558" t="s">
        <v>1948</v>
      </c>
      <c r="B1558" t="s">
        <v>262</v>
      </c>
      <c r="C1558" t="s">
        <v>33</v>
      </c>
      <c r="D1558" s="2">
        <v>38687</v>
      </c>
      <c r="E1558" s="2">
        <v>73050</v>
      </c>
    </row>
    <row r="1559" spans="1:5">
      <c r="A1559" t="s">
        <v>1949</v>
      </c>
      <c r="B1559" t="s">
        <v>262</v>
      </c>
      <c r="C1559" t="s">
        <v>33</v>
      </c>
      <c r="D1559" s="2">
        <v>38687</v>
      </c>
      <c r="E1559" s="2">
        <v>73050</v>
      </c>
    </row>
    <row r="1560" spans="1:5">
      <c r="A1560" t="s">
        <v>1950</v>
      </c>
      <c r="B1560" t="s">
        <v>262</v>
      </c>
      <c r="C1560" t="s">
        <v>33</v>
      </c>
      <c r="D1560" s="2">
        <v>38687</v>
      </c>
      <c r="E1560" s="2">
        <v>73050</v>
      </c>
    </row>
    <row r="1561" spans="1:5">
      <c r="A1561" t="s">
        <v>2429</v>
      </c>
      <c r="B1561" t="s">
        <v>262</v>
      </c>
      <c r="C1561" t="s">
        <v>33</v>
      </c>
      <c r="D1561" s="2">
        <v>38687</v>
      </c>
      <c r="E1561" s="2">
        <v>73050</v>
      </c>
    </row>
    <row r="1562" spans="1:5">
      <c r="A1562" t="s">
        <v>1271</v>
      </c>
      <c r="B1562" t="s">
        <v>262</v>
      </c>
      <c r="C1562" t="s">
        <v>33</v>
      </c>
      <c r="D1562" s="2">
        <v>38687</v>
      </c>
      <c r="E1562" s="2">
        <v>73050</v>
      </c>
    </row>
    <row r="1563" spans="1:5">
      <c r="A1563" t="s">
        <v>439</v>
      </c>
      <c r="B1563" t="s">
        <v>262</v>
      </c>
      <c r="C1563" t="s">
        <v>33</v>
      </c>
      <c r="D1563" s="2">
        <v>38687</v>
      </c>
      <c r="E1563" s="2">
        <v>73050</v>
      </c>
    </row>
    <row r="1564" spans="1:5">
      <c r="A1564" t="s">
        <v>1068</v>
      </c>
      <c r="B1564" t="s">
        <v>262</v>
      </c>
      <c r="C1564" t="s">
        <v>33</v>
      </c>
      <c r="D1564" s="2">
        <v>38687</v>
      </c>
      <c r="E1564" s="2">
        <v>73050</v>
      </c>
    </row>
    <row r="1565" spans="1:5">
      <c r="A1565" t="s">
        <v>2430</v>
      </c>
      <c r="B1565" t="s">
        <v>262</v>
      </c>
      <c r="C1565" t="s">
        <v>33</v>
      </c>
      <c r="D1565" s="2">
        <v>38687</v>
      </c>
      <c r="E1565" s="2">
        <v>73050</v>
      </c>
    </row>
    <row r="1566" spans="1:5">
      <c r="A1566" t="s">
        <v>2431</v>
      </c>
      <c r="B1566" t="s">
        <v>262</v>
      </c>
      <c r="C1566" t="s">
        <v>33</v>
      </c>
      <c r="D1566" s="2">
        <v>38687</v>
      </c>
      <c r="E1566" s="2">
        <v>73050</v>
      </c>
    </row>
    <row r="1567" spans="1:5">
      <c r="A1567" t="s">
        <v>2432</v>
      </c>
      <c r="B1567" t="s">
        <v>262</v>
      </c>
      <c r="C1567" t="s">
        <v>33</v>
      </c>
      <c r="D1567" s="2">
        <v>38687</v>
      </c>
      <c r="E1567" s="2">
        <v>73050</v>
      </c>
    </row>
    <row r="1568" spans="1:5">
      <c r="A1568" t="s">
        <v>1272</v>
      </c>
      <c r="B1568" t="s">
        <v>262</v>
      </c>
      <c r="C1568" t="s">
        <v>33</v>
      </c>
      <c r="D1568" s="2">
        <v>38687</v>
      </c>
      <c r="E1568" s="2">
        <v>73050</v>
      </c>
    </row>
    <row r="1569" spans="1:5">
      <c r="A1569" t="s">
        <v>440</v>
      </c>
      <c r="B1569" t="s">
        <v>262</v>
      </c>
      <c r="C1569" t="s">
        <v>33</v>
      </c>
      <c r="D1569" s="2">
        <v>38687</v>
      </c>
      <c r="E1569" s="2">
        <v>73050</v>
      </c>
    </row>
    <row r="1570" spans="1:5">
      <c r="A1570" t="s">
        <v>1069</v>
      </c>
      <c r="B1570" t="s">
        <v>262</v>
      </c>
      <c r="C1570" t="s">
        <v>33</v>
      </c>
      <c r="D1570" s="2">
        <v>38687</v>
      </c>
      <c r="E1570" s="2">
        <v>73050</v>
      </c>
    </row>
    <row r="1571" spans="1:5">
      <c r="A1571" t="s">
        <v>2433</v>
      </c>
      <c r="B1571" t="s">
        <v>262</v>
      </c>
      <c r="C1571" t="s">
        <v>33</v>
      </c>
      <c r="D1571" s="2">
        <v>38687</v>
      </c>
      <c r="E1571" s="2">
        <v>73050</v>
      </c>
    </row>
    <row r="1572" spans="1:5">
      <c r="A1572" t="s">
        <v>2434</v>
      </c>
      <c r="B1572" t="s">
        <v>262</v>
      </c>
      <c r="C1572" t="s">
        <v>33</v>
      </c>
      <c r="D1572" s="2">
        <v>38687</v>
      </c>
      <c r="E1572" s="2">
        <v>73050</v>
      </c>
    </row>
    <row r="1573" spans="1:5">
      <c r="A1573" t="s">
        <v>2435</v>
      </c>
      <c r="B1573" t="s">
        <v>262</v>
      </c>
      <c r="C1573" t="s">
        <v>33</v>
      </c>
      <c r="D1573" s="2">
        <v>38687</v>
      </c>
      <c r="E1573" s="2">
        <v>73050</v>
      </c>
    </row>
    <row r="1574" spans="1:5">
      <c r="A1574" t="s">
        <v>1273</v>
      </c>
      <c r="B1574" t="s">
        <v>262</v>
      </c>
      <c r="C1574" t="s">
        <v>33</v>
      </c>
      <c r="D1574" s="2">
        <v>38687</v>
      </c>
      <c r="E1574" s="2">
        <v>73050</v>
      </c>
    </row>
    <row r="1575" spans="1:5">
      <c r="A1575" t="s">
        <v>441</v>
      </c>
      <c r="B1575" t="s">
        <v>262</v>
      </c>
      <c r="C1575" t="s">
        <v>33</v>
      </c>
      <c r="D1575" s="2">
        <v>38687</v>
      </c>
      <c r="E1575" s="2">
        <v>73050</v>
      </c>
    </row>
    <row r="1576" spans="1:5">
      <c r="A1576" t="s">
        <v>1070</v>
      </c>
      <c r="B1576" t="s">
        <v>262</v>
      </c>
      <c r="C1576" t="s">
        <v>33</v>
      </c>
      <c r="D1576" s="2">
        <v>38687</v>
      </c>
      <c r="E1576" s="2">
        <v>73050</v>
      </c>
    </row>
    <row r="1577" spans="1:5">
      <c r="A1577" t="s">
        <v>2436</v>
      </c>
      <c r="B1577" t="s">
        <v>262</v>
      </c>
      <c r="C1577" t="s">
        <v>33</v>
      </c>
      <c r="D1577" s="2">
        <v>38687</v>
      </c>
      <c r="E1577" s="2">
        <v>73050</v>
      </c>
    </row>
    <row r="1578" spans="1:5">
      <c r="A1578" t="s">
        <v>2437</v>
      </c>
      <c r="B1578" t="s">
        <v>262</v>
      </c>
      <c r="C1578" t="s">
        <v>33</v>
      </c>
      <c r="D1578" s="2">
        <v>38687</v>
      </c>
      <c r="E1578" s="2">
        <v>73050</v>
      </c>
    </row>
    <row r="1579" spans="1:5">
      <c r="A1579" t="s">
        <v>2438</v>
      </c>
      <c r="B1579" t="s">
        <v>262</v>
      </c>
      <c r="C1579" t="s">
        <v>33</v>
      </c>
      <c r="D1579" s="2">
        <v>38687</v>
      </c>
      <c r="E1579" s="2">
        <v>73050</v>
      </c>
    </row>
    <row r="1580" spans="1:5">
      <c r="A1580" t="s">
        <v>442</v>
      </c>
      <c r="B1580" t="s">
        <v>262</v>
      </c>
      <c r="C1580" t="s">
        <v>33</v>
      </c>
      <c r="D1580" s="2">
        <v>38687</v>
      </c>
      <c r="E1580" s="2">
        <v>73050</v>
      </c>
    </row>
    <row r="1581" spans="1:5">
      <c r="A1581" t="s">
        <v>1071</v>
      </c>
      <c r="B1581" t="s">
        <v>262</v>
      </c>
      <c r="C1581" t="s">
        <v>33</v>
      </c>
      <c r="D1581" s="2">
        <v>38687</v>
      </c>
      <c r="E1581" s="2">
        <v>73050</v>
      </c>
    </row>
    <row r="1582" spans="1:5">
      <c r="A1582" t="s">
        <v>2439</v>
      </c>
      <c r="B1582" t="s">
        <v>262</v>
      </c>
      <c r="C1582" t="s">
        <v>33</v>
      </c>
      <c r="D1582" s="2">
        <v>38687</v>
      </c>
      <c r="E1582" s="2">
        <v>73050</v>
      </c>
    </row>
    <row r="1583" spans="1:5">
      <c r="A1583" t="s">
        <v>2440</v>
      </c>
      <c r="B1583" t="s">
        <v>262</v>
      </c>
      <c r="C1583" t="s">
        <v>33</v>
      </c>
      <c r="D1583" s="2">
        <v>38687</v>
      </c>
      <c r="E1583" s="2">
        <v>73050</v>
      </c>
    </row>
    <row r="1584" spans="1:5">
      <c r="A1584" t="s">
        <v>2441</v>
      </c>
      <c r="B1584" t="s">
        <v>262</v>
      </c>
      <c r="C1584" t="s">
        <v>33</v>
      </c>
      <c r="D1584" s="2">
        <v>38687</v>
      </c>
      <c r="E1584" s="2">
        <v>73050</v>
      </c>
    </row>
    <row r="1585" spans="1:5">
      <c r="A1585" t="s">
        <v>849</v>
      </c>
      <c r="B1585" t="s">
        <v>262</v>
      </c>
      <c r="C1585" t="s">
        <v>33</v>
      </c>
      <c r="D1585" s="2">
        <v>38687</v>
      </c>
      <c r="E1585" s="2">
        <v>73050</v>
      </c>
    </row>
    <row r="1586" spans="1:5">
      <c r="A1586" t="s">
        <v>1617</v>
      </c>
      <c r="B1586" t="s">
        <v>262</v>
      </c>
      <c r="C1586" t="s">
        <v>33</v>
      </c>
      <c r="D1586" s="2">
        <v>38687</v>
      </c>
      <c r="E1586" s="2">
        <v>73050</v>
      </c>
    </row>
    <row r="1587" spans="1:5">
      <c r="A1587" t="s">
        <v>1618</v>
      </c>
      <c r="B1587" t="s">
        <v>262</v>
      </c>
      <c r="C1587" t="s">
        <v>33</v>
      </c>
      <c r="D1587" s="2">
        <v>38687</v>
      </c>
      <c r="E1587" s="2">
        <v>73050</v>
      </c>
    </row>
    <row r="1588" spans="1:5">
      <c r="A1588" t="s">
        <v>1072</v>
      </c>
      <c r="B1588" t="s">
        <v>262</v>
      </c>
      <c r="C1588" t="s">
        <v>33</v>
      </c>
      <c r="D1588" s="2">
        <v>38687</v>
      </c>
      <c r="E1588" s="2">
        <v>73050</v>
      </c>
    </row>
    <row r="1589" spans="1:5">
      <c r="A1589" t="s">
        <v>2442</v>
      </c>
      <c r="B1589" t="s">
        <v>262</v>
      </c>
      <c r="C1589" t="s">
        <v>33</v>
      </c>
      <c r="D1589" s="2">
        <v>38687</v>
      </c>
      <c r="E1589" s="2">
        <v>73050</v>
      </c>
    </row>
    <row r="1590" spans="1:5">
      <c r="A1590" t="s">
        <v>2443</v>
      </c>
      <c r="B1590" t="s">
        <v>262</v>
      </c>
      <c r="C1590" t="s">
        <v>33</v>
      </c>
      <c r="D1590" s="2">
        <v>38687</v>
      </c>
      <c r="E1590" s="2">
        <v>73050</v>
      </c>
    </row>
    <row r="1591" spans="1:5">
      <c r="A1591" t="s">
        <v>2444</v>
      </c>
      <c r="B1591" t="s">
        <v>262</v>
      </c>
      <c r="C1591" t="s">
        <v>33</v>
      </c>
      <c r="D1591" s="2">
        <v>38687</v>
      </c>
      <c r="E1591" s="2">
        <v>73050</v>
      </c>
    </row>
    <row r="1592" spans="1:5">
      <c r="A1592" t="s">
        <v>443</v>
      </c>
      <c r="B1592" t="s">
        <v>262</v>
      </c>
      <c r="C1592" t="s">
        <v>33</v>
      </c>
      <c r="D1592" s="2">
        <v>38687</v>
      </c>
      <c r="E1592" s="2">
        <v>73050</v>
      </c>
    </row>
    <row r="1593" spans="1:5">
      <c r="A1593" t="s">
        <v>1619</v>
      </c>
      <c r="B1593" t="s">
        <v>262</v>
      </c>
      <c r="C1593" t="s">
        <v>33</v>
      </c>
      <c r="D1593" s="2">
        <v>38687</v>
      </c>
      <c r="E1593" s="2">
        <v>73050</v>
      </c>
    </row>
    <row r="1594" spans="1:5">
      <c r="A1594" t="s">
        <v>1073</v>
      </c>
      <c r="B1594" t="s">
        <v>262</v>
      </c>
      <c r="C1594" t="s">
        <v>33</v>
      </c>
      <c r="D1594" s="2">
        <v>38687</v>
      </c>
      <c r="E1594" s="2">
        <v>73050</v>
      </c>
    </row>
    <row r="1595" spans="1:5">
      <c r="A1595" t="s">
        <v>2445</v>
      </c>
      <c r="B1595" t="s">
        <v>262</v>
      </c>
      <c r="C1595" t="s">
        <v>33</v>
      </c>
      <c r="D1595" s="2">
        <v>38687</v>
      </c>
      <c r="E1595" s="2">
        <v>73050</v>
      </c>
    </row>
    <row r="1596" spans="1:5">
      <c r="A1596" t="s">
        <v>2446</v>
      </c>
      <c r="B1596" t="s">
        <v>262</v>
      </c>
      <c r="C1596" t="s">
        <v>33</v>
      </c>
      <c r="D1596" s="2">
        <v>38687</v>
      </c>
      <c r="E1596" s="2">
        <v>73050</v>
      </c>
    </row>
    <row r="1597" spans="1:5">
      <c r="A1597" t="s">
        <v>2447</v>
      </c>
      <c r="B1597" t="s">
        <v>262</v>
      </c>
      <c r="C1597" t="s">
        <v>33</v>
      </c>
      <c r="D1597" s="2">
        <v>38687</v>
      </c>
      <c r="E1597" s="2">
        <v>73050</v>
      </c>
    </row>
    <row r="1598" spans="1:5">
      <c r="A1598" t="s">
        <v>850</v>
      </c>
      <c r="B1598" t="s">
        <v>262</v>
      </c>
      <c r="C1598" t="s">
        <v>33</v>
      </c>
      <c r="D1598" s="2">
        <v>38687</v>
      </c>
      <c r="E1598" s="2">
        <v>73050</v>
      </c>
    </row>
    <row r="1599" spans="1:5">
      <c r="A1599" t="s">
        <v>1620</v>
      </c>
      <c r="B1599" t="s">
        <v>262</v>
      </c>
      <c r="C1599" t="s">
        <v>33</v>
      </c>
      <c r="D1599" s="2">
        <v>38687</v>
      </c>
      <c r="E1599" s="2">
        <v>73050</v>
      </c>
    </row>
    <row r="1600" spans="1:5">
      <c r="A1600" t="s">
        <v>1074</v>
      </c>
      <c r="B1600" t="s">
        <v>262</v>
      </c>
      <c r="C1600" t="s">
        <v>33</v>
      </c>
      <c r="D1600" s="2">
        <v>38687</v>
      </c>
      <c r="E1600" s="2">
        <v>73050</v>
      </c>
    </row>
    <row r="1601" spans="1:5">
      <c r="A1601" t="s">
        <v>2448</v>
      </c>
      <c r="B1601" t="s">
        <v>262</v>
      </c>
      <c r="C1601" t="s">
        <v>33</v>
      </c>
      <c r="D1601" s="2">
        <v>38687</v>
      </c>
      <c r="E1601" s="2">
        <v>73050</v>
      </c>
    </row>
    <row r="1602" spans="1:5">
      <c r="A1602" t="s">
        <v>2449</v>
      </c>
      <c r="B1602" t="s">
        <v>262</v>
      </c>
      <c r="C1602" t="s">
        <v>33</v>
      </c>
      <c r="D1602" s="2">
        <v>38687</v>
      </c>
      <c r="E1602" s="2">
        <v>73050</v>
      </c>
    </row>
    <row r="1603" spans="1:5">
      <c r="A1603" t="s">
        <v>2450</v>
      </c>
      <c r="B1603" t="s">
        <v>262</v>
      </c>
      <c r="C1603" t="s">
        <v>33</v>
      </c>
      <c r="D1603" s="2">
        <v>38687</v>
      </c>
      <c r="E1603" s="2">
        <v>73050</v>
      </c>
    </row>
    <row r="1604" spans="1:5">
      <c r="A1604" t="s">
        <v>444</v>
      </c>
      <c r="B1604" t="s">
        <v>262</v>
      </c>
      <c r="C1604" t="s">
        <v>33</v>
      </c>
      <c r="D1604" s="2">
        <v>38687</v>
      </c>
      <c r="E1604" s="2">
        <v>73050</v>
      </c>
    </row>
    <row r="1605" spans="1:5">
      <c r="A1605" t="s">
        <v>1075</v>
      </c>
      <c r="B1605" t="s">
        <v>262</v>
      </c>
      <c r="C1605" t="s">
        <v>33</v>
      </c>
      <c r="D1605" s="2">
        <v>38687</v>
      </c>
      <c r="E1605" s="2">
        <v>73050</v>
      </c>
    </row>
    <row r="1606" spans="1:5">
      <c r="A1606" t="s">
        <v>2451</v>
      </c>
      <c r="B1606" t="s">
        <v>262</v>
      </c>
      <c r="C1606" t="s">
        <v>33</v>
      </c>
      <c r="D1606" s="2">
        <v>38687</v>
      </c>
      <c r="E1606" s="2">
        <v>73050</v>
      </c>
    </row>
    <row r="1607" spans="1:5">
      <c r="A1607" t="s">
        <v>2452</v>
      </c>
      <c r="B1607" t="s">
        <v>262</v>
      </c>
      <c r="C1607" t="s">
        <v>33</v>
      </c>
      <c r="D1607" s="2">
        <v>38687</v>
      </c>
      <c r="E1607" s="2">
        <v>73050</v>
      </c>
    </row>
    <row r="1608" spans="1:5">
      <c r="A1608" t="s">
        <v>2453</v>
      </c>
      <c r="B1608" t="s">
        <v>262</v>
      </c>
      <c r="C1608" t="s">
        <v>33</v>
      </c>
      <c r="D1608" s="2">
        <v>38687</v>
      </c>
      <c r="E1608" s="2">
        <v>73050</v>
      </c>
    </row>
    <row r="1609" spans="1:5">
      <c r="A1609" t="s">
        <v>851</v>
      </c>
      <c r="B1609" t="s">
        <v>262</v>
      </c>
      <c r="C1609" t="s">
        <v>33</v>
      </c>
      <c r="D1609" s="2">
        <v>38687</v>
      </c>
      <c r="E1609" s="2">
        <v>73050</v>
      </c>
    </row>
    <row r="1610" spans="1:5">
      <c r="A1610" t="s">
        <v>1621</v>
      </c>
      <c r="B1610" t="s">
        <v>262</v>
      </c>
      <c r="C1610" t="s">
        <v>33</v>
      </c>
      <c r="D1610" s="2">
        <v>38687</v>
      </c>
      <c r="E1610" s="2">
        <v>73050</v>
      </c>
    </row>
    <row r="1611" spans="1:5">
      <c r="A1611" t="s">
        <v>1622</v>
      </c>
      <c r="B1611" t="s">
        <v>262</v>
      </c>
      <c r="C1611" t="s">
        <v>33</v>
      </c>
      <c r="D1611" s="2">
        <v>38687</v>
      </c>
      <c r="E1611" s="2">
        <v>73050</v>
      </c>
    </row>
    <row r="1612" spans="1:5">
      <c r="A1612" t="s">
        <v>1076</v>
      </c>
      <c r="B1612" t="s">
        <v>262</v>
      </c>
      <c r="C1612" t="s">
        <v>33</v>
      </c>
      <c r="D1612" s="2">
        <v>38687</v>
      </c>
      <c r="E1612" s="2">
        <v>73050</v>
      </c>
    </row>
    <row r="1613" spans="1:5">
      <c r="A1613" t="s">
        <v>2454</v>
      </c>
      <c r="B1613" t="s">
        <v>262</v>
      </c>
      <c r="C1613" t="s">
        <v>33</v>
      </c>
      <c r="D1613" s="2">
        <v>38687</v>
      </c>
      <c r="E1613" s="2">
        <v>73050</v>
      </c>
    </row>
    <row r="1614" spans="1:5">
      <c r="A1614" t="s">
        <v>2455</v>
      </c>
      <c r="B1614" t="s">
        <v>262</v>
      </c>
      <c r="C1614" t="s">
        <v>33</v>
      </c>
      <c r="D1614" s="2">
        <v>38687</v>
      </c>
      <c r="E1614" s="2">
        <v>73050</v>
      </c>
    </row>
    <row r="1615" spans="1:5">
      <c r="A1615" t="s">
        <v>2456</v>
      </c>
      <c r="B1615" t="s">
        <v>262</v>
      </c>
      <c r="C1615" t="s">
        <v>33</v>
      </c>
      <c r="D1615" s="2">
        <v>38687</v>
      </c>
      <c r="E1615" s="2">
        <v>73050</v>
      </c>
    </row>
    <row r="1616" spans="1:5">
      <c r="A1616" t="s">
        <v>445</v>
      </c>
      <c r="B1616" t="s">
        <v>262</v>
      </c>
      <c r="C1616" t="s">
        <v>33</v>
      </c>
      <c r="D1616" s="2">
        <v>38687</v>
      </c>
      <c r="E1616" s="2">
        <v>73050</v>
      </c>
    </row>
    <row r="1617" spans="1:5">
      <c r="A1617" t="s">
        <v>1623</v>
      </c>
      <c r="B1617" t="s">
        <v>262</v>
      </c>
      <c r="C1617" t="s">
        <v>33</v>
      </c>
      <c r="D1617" s="2">
        <v>38687</v>
      </c>
      <c r="E1617" s="2">
        <v>73050</v>
      </c>
    </row>
    <row r="1618" spans="1:5">
      <c r="A1618" t="s">
        <v>1624</v>
      </c>
      <c r="B1618" t="s">
        <v>262</v>
      </c>
      <c r="C1618" t="s">
        <v>33</v>
      </c>
      <c r="D1618" s="2">
        <v>38687</v>
      </c>
      <c r="E1618" s="2">
        <v>73050</v>
      </c>
    </row>
    <row r="1619" spans="1:5">
      <c r="A1619" t="s">
        <v>1077</v>
      </c>
      <c r="B1619" t="s">
        <v>262</v>
      </c>
      <c r="C1619" t="s">
        <v>33</v>
      </c>
      <c r="D1619" s="2">
        <v>38687</v>
      </c>
      <c r="E1619" s="2">
        <v>73050</v>
      </c>
    </row>
    <row r="1620" spans="1:5">
      <c r="A1620" t="s">
        <v>2457</v>
      </c>
      <c r="B1620" t="s">
        <v>262</v>
      </c>
      <c r="C1620" t="s">
        <v>33</v>
      </c>
      <c r="D1620" s="2">
        <v>38687</v>
      </c>
      <c r="E1620" s="2">
        <v>73050</v>
      </c>
    </row>
    <row r="1621" spans="1:5">
      <c r="A1621" t="s">
        <v>2458</v>
      </c>
      <c r="B1621" t="s">
        <v>262</v>
      </c>
      <c r="C1621" t="s">
        <v>33</v>
      </c>
      <c r="D1621" s="2">
        <v>38687</v>
      </c>
      <c r="E1621" s="2">
        <v>73050</v>
      </c>
    </row>
    <row r="1622" spans="1:5">
      <c r="A1622" t="s">
        <v>852</v>
      </c>
      <c r="B1622" t="s">
        <v>262</v>
      </c>
      <c r="C1622" t="s">
        <v>33</v>
      </c>
      <c r="D1622" s="2">
        <v>38687</v>
      </c>
      <c r="E1622" s="2">
        <v>73050</v>
      </c>
    </row>
    <row r="1623" spans="1:5">
      <c r="A1623" t="s">
        <v>1625</v>
      </c>
      <c r="B1623" t="s">
        <v>262</v>
      </c>
      <c r="C1623" t="s">
        <v>33</v>
      </c>
      <c r="D1623" s="2">
        <v>38687</v>
      </c>
      <c r="E1623" s="2">
        <v>73050</v>
      </c>
    </row>
    <row r="1624" spans="1:5">
      <c r="A1624" t="s">
        <v>1078</v>
      </c>
      <c r="B1624" t="s">
        <v>262</v>
      </c>
      <c r="C1624" t="s">
        <v>33</v>
      </c>
      <c r="D1624" s="2">
        <v>38687</v>
      </c>
      <c r="E1624" s="2">
        <v>73050</v>
      </c>
    </row>
    <row r="1625" spans="1:5">
      <c r="A1625" t="s">
        <v>2459</v>
      </c>
      <c r="B1625" t="s">
        <v>262</v>
      </c>
      <c r="C1625" t="s">
        <v>33</v>
      </c>
      <c r="D1625" s="2">
        <v>38687</v>
      </c>
      <c r="E1625" s="2">
        <v>73050</v>
      </c>
    </row>
    <row r="1626" spans="1:5">
      <c r="A1626" t="s">
        <v>2460</v>
      </c>
      <c r="B1626" t="s">
        <v>262</v>
      </c>
      <c r="C1626" t="s">
        <v>33</v>
      </c>
      <c r="D1626" s="2">
        <v>38687</v>
      </c>
      <c r="E1626" s="2">
        <v>73050</v>
      </c>
    </row>
    <row r="1627" spans="1:5">
      <c r="A1627" t="s">
        <v>2461</v>
      </c>
      <c r="B1627" t="s">
        <v>262</v>
      </c>
      <c r="C1627" t="s">
        <v>33</v>
      </c>
      <c r="D1627" s="2">
        <v>38687</v>
      </c>
      <c r="E1627" s="2">
        <v>73050</v>
      </c>
    </row>
    <row r="1628" spans="1:5">
      <c r="A1628" t="s">
        <v>446</v>
      </c>
      <c r="B1628" t="s">
        <v>262</v>
      </c>
      <c r="C1628" t="s">
        <v>33</v>
      </c>
      <c r="D1628" s="2">
        <v>38687</v>
      </c>
      <c r="E1628" s="2">
        <v>73050</v>
      </c>
    </row>
    <row r="1629" spans="1:5">
      <c r="A1629" t="s">
        <v>1079</v>
      </c>
      <c r="B1629" t="s">
        <v>262</v>
      </c>
      <c r="C1629" t="s">
        <v>33</v>
      </c>
      <c r="D1629" s="2">
        <v>38687</v>
      </c>
      <c r="E1629" s="2">
        <v>73050</v>
      </c>
    </row>
    <row r="1630" spans="1:5">
      <c r="A1630" t="s">
        <v>2462</v>
      </c>
      <c r="B1630" t="s">
        <v>262</v>
      </c>
      <c r="C1630" t="s">
        <v>33</v>
      </c>
      <c r="D1630" s="2">
        <v>38687</v>
      </c>
      <c r="E1630" s="2">
        <v>73050</v>
      </c>
    </row>
    <row r="1631" spans="1:5">
      <c r="A1631" t="s">
        <v>2463</v>
      </c>
      <c r="B1631" t="s">
        <v>262</v>
      </c>
      <c r="C1631" t="s">
        <v>33</v>
      </c>
      <c r="D1631" s="2">
        <v>38687</v>
      </c>
      <c r="E1631" s="2">
        <v>73050</v>
      </c>
    </row>
    <row r="1632" spans="1:5">
      <c r="A1632" t="s">
        <v>853</v>
      </c>
      <c r="B1632" t="s">
        <v>262</v>
      </c>
      <c r="C1632" t="s">
        <v>33</v>
      </c>
      <c r="D1632" s="2">
        <v>38687</v>
      </c>
      <c r="E1632" s="2">
        <v>73050</v>
      </c>
    </row>
    <row r="1633" spans="1:5">
      <c r="A1633" t="s">
        <v>1626</v>
      </c>
      <c r="B1633" t="s">
        <v>262</v>
      </c>
      <c r="C1633" t="s">
        <v>33</v>
      </c>
      <c r="D1633" s="2">
        <v>38687</v>
      </c>
      <c r="E1633" s="2">
        <v>73050</v>
      </c>
    </row>
    <row r="1634" spans="1:5">
      <c r="A1634" t="s">
        <v>1627</v>
      </c>
      <c r="B1634" t="s">
        <v>262</v>
      </c>
      <c r="C1634" t="s">
        <v>33</v>
      </c>
      <c r="D1634" s="2">
        <v>38687</v>
      </c>
      <c r="E1634" s="2">
        <v>73050</v>
      </c>
    </row>
    <row r="1635" spans="1:5">
      <c r="A1635" t="s">
        <v>1080</v>
      </c>
      <c r="B1635" t="s">
        <v>262</v>
      </c>
      <c r="C1635" t="s">
        <v>33</v>
      </c>
      <c r="D1635" s="2">
        <v>38687</v>
      </c>
      <c r="E1635" s="2">
        <v>73050</v>
      </c>
    </row>
    <row r="1636" spans="1:5">
      <c r="A1636" t="s">
        <v>2464</v>
      </c>
      <c r="B1636" t="s">
        <v>262</v>
      </c>
      <c r="C1636" t="s">
        <v>33</v>
      </c>
      <c r="D1636" s="2">
        <v>38687</v>
      </c>
      <c r="E1636" s="2">
        <v>73050</v>
      </c>
    </row>
    <row r="1637" spans="1:5">
      <c r="A1637" t="s">
        <v>2465</v>
      </c>
      <c r="B1637" t="s">
        <v>262</v>
      </c>
      <c r="C1637" t="s">
        <v>33</v>
      </c>
      <c r="D1637" s="2">
        <v>38687</v>
      </c>
      <c r="E1637" s="2">
        <v>73050</v>
      </c>
    </row>
    <row r="1638" spans="1:5">
      <c r="A1638" t="s">
        <v>2466</v>
      </c>
      <c r="B1638" t="s">
        <v>262</v>
      </c>
      <c r="C1638" t="s">
        <v>33</v>
      </c>
      <c r="D1638" s="2">
        <v>38687</v>
      </c>
      <c r="E1638" s="2">
        <v>73050</v>
      </c>
    </row>
    <row r="1639" spans="1:5">
      <c r="A1639" t="s">
        <v>447</v>
      </c>
      <c r="B1639" t="s">
        <v>262</v>
      </c>
      <c r="C1639" t="s">
        <v>33</v>
      </c>
      <c r="D1639" s="2">
        <v>38687</v>
      </c>
      <c r="E1639" s="2">
        <v>73050</v>
      </c>
    </row>
    <row r="1640" spans="1:5">
      <c r="A1640" t="s">
        <v>1628</v>
      </c>
      <c r="B1640" t="s">
        <v>262</v>
      </c>
      <c r="C1640" t="s">
        <v>33</v>
      </c>
      <c r="D1640" s="2">
        <v>38687</v>
      </c>
      <c r="E1640" s="2">
        <v>73050</v>
      </c>
    </row>
    <row r="1641" spans="1:5">
      <c r="A1641" t="s">
        <v>1081</v>
      </c>
      <c r="B1641" t="s">
        <v>262</v>
      </c>
      <c r="C1641" t="s">
        <v>33</v>
      </c>
      <c r="D1641" s="2">
        <v>38687</v>
      </c>
      <c r="E1641" s="2">
        <v>73050</v>
      </c>
    </row>
    <row r="1642" spans="1:5">
      <c r="A1642" t="s">
        <v>2467</v>
      </c>
      <c r="B1642" t="s">
        <v>262</v>
      </c>
      <c r="C1642" t="s">
        <v>33</v>
      </c>
      <c r="D1642" s="2">
        <v>38687</v>
      </c>
      <c r="E1642" s="2">
        <v>73050</v>
      </c>
    </row>
    <row r="1643" spans="1:5">
      <c r="A1643" t="s">
        <v>2468</v>
      </c>
      <c r="B1643" t="s">
        <v>262</v>
      </c>
      <c r="C1643" t="s">
        <v>33</v>
      </c>
      <c r="D1643" s="2">
        <v>38687</v>
      </c>
      <c r="E1643" s="2">
        <v>73050</v>
      </c>
    </row>
    <row r="1644" spans="1:5">
      <c r="A1644" t="s">
        <v>2469</v>
      </c>
      <c r="B1644" t="s">
        <v>262</v>
      </c>
      <c r="C1644" t="s">
        <v>33</v>
      </c>
      <c r="D1644" s="2">
        <v>38687</v>
      </c>
      <c r="E1644" s="2">
        <v>73050</v>
      </c>
    </row>
    <row r="1645" spans="1:5">
      <c r="A1645" t="s">
        <v>854</v>
      </c>
      <c r="B1645" t="s">
        <v>262</v>
      </c>
      <c r="C1645" t="s">
        <v>33</v>
      </c>
      <c r="D1645" s="2">
        <v>38687</v>
      </c>
      <c r="E1645" s="2">
        <v>73050</v>
      </c>
    </row>
    <row r="1646" spans="1:5">
      <c r="A1646" t="s">
        <v>1629</v>
      </c>
      <c r="B1646" t="s">
        <v>262</v>
      </c>
      <c r="C1646" t="s">
        <v>33</v>
      </c>
      <c r="D1646" s="2">
        <v>38687</v>
      </c>
      <c r="E1646" s="2">
        <v>73050</v>
      </c>
    </row>
    <row r="1647" spans="1:5">
      <c r="A1647" t="s">
        <v>1630</v>
      </c>
      <c r="B1647" t="s">
        <v>262</v>
      </c>
      <c r="C1647" t="s">
        <v>33</v>
      </c>
      <c r="D1647" s="2">
        <v>38687</v>
      </c>
      <c r="E1647" s="2">
        <v>73050</v>
      </c>
    </row>
    <row r="1648" spans="1:5">
      <c r="A1648" t="s">
        <v>1082</v>
      </c>
      <c r="B1648" t="s">
        <v>262</v>
      </c>
      <c r="C1648" t="s">
        <v>33</v>
      </c>
      <c r="D1648" s="2">
        <v>38687</v>
      </c>
      <c r="E1648" s="2">
        <v>73050</v>
      </c>
    </row>
    <row r="1649" spans="1:5">
      <c r="A1649" t="s">
        <v>2470</v>
      </c>
      <c r="B1649" t="s">
        <v>262</v>
      </c>
      <c r="C1649" t="s">
        <v>33</v>
      </c>
      <c r="D1649" s="2">
        <v>38687</v>
      </c>
      <c r="E1649" s="2">
        <v>73050</v>
      </c>
    </row>
    <row r="1650" spans="1:5">
      <c r="A1650" t="s">
        <v>2471</v>
      </c>
      <c r="B1650" t="s">
        <v>262</v>
      </c>
      <c r="C1650" t="s">
        <v>33</v>
      </c>
      <c r="D1650" s="2">
        <v>38687</v>
      </c>
      <c r="E1650" s="2">
        <v>73050</v>
      </c>
    </row>
    <row r="1651" spans="1:5">
      <c r="A1651" t="s">
        <v>2472</v>
      </c>
      <c r="B1651" t="s">
        <v>262</v>
      </c>
      <c r="C1651" t="s">
        <v>33</v>
      </c>
      <c r="D1651" s="2">
        <v>38687</v>
      </c>
      <c r="E1651" s="2">
        <v>73050</v>
      </c>
    </row>
    <row r="1652" spans="1:5">
      <c r="A1652" t="s">
        <v>448</v>
      </c>
      <c r="B1652" t="s">
        <v>262</v>
      </c>
      <c r="C1652" t="s">
        <v>33</v>
      </c>
      <c r="D1652" s="2">
        <v>38687</v>
      </c>
      <c r="E1652" s="2">
        <v>73050</v>
      </c>
    </row>
    <row r="1653" spans="1:5">
      <c r="A1653" t="s">
        <v>1631</v>
      </c>
      <c r="B1653" t="s">
        <v>262</v>
      </c>
      <c r="C1653" t="s">
        <v>33</v>
      </c>
      <c r="D1653" s="2">
        <v>38687</v>
      </c>
      <c r="E1653" s="2">
        <v>73050</v>
      </c>
    </row>
    <row r="1654" spans="1:5">
      <c r="A1654" t="s">
        <v>1632</v>
      </c>
      <c r="B1654" t="s">
        <v>262</v>
      </c>
      <c r="C1654" t="s">
        <v>33</v>
      </c>
      <c r="D1654" s="2">
        <v>38687</v>
      </c>
      <c r="E1654" s="2">
        <v>73050</v>
      </c>
    </row>
    <row r="1655" spans="1:5">
      <c r="A1655" t="s">
        <v>1083</v>
      </c>
      <c r="B1655" t="s">
        <v>262</v>
      </c>
      <c r="C1655" t="s">
        <v>33</v>
      </c>
      <c r="D1655" s="2">
        <v>38687</v>
      </c>
      <c r="E1655" s="2">
        <v>73050</v>
      </c>
    </row>
    <row r="1656" spans="1:5">
      <c r="A1656" t="s">
        <v>2473</v>
      </c>
      <c r="B1656" t="s">
        <v>262</v>
      </c>
      <c r="C1656" t="s">
        <v>33</v>
      </c>
      <c r="D1656" s="2">
        <v>38687</v>
      </c>
      <c r="E1656" s="2">
        <v>73050</v>
      </c>
    </row>
    <row r="1657" spans="1:5">
      <c r="A1657" t="s">
        <v>2474</v>
      </c>
      <c r="B1657" t="s">
        <v>262</v>
      </c>
      <c r="C1657" t="s">
        <v>33</v>
      </c>
      <c r="D1657" s="2">
        <v>38687</v>
      </c>
      <c r="E1657" s="2">
        <v>73050</v>
      </c>
    </row>
    <row r="1658" spans="1:5">
      <c r="A1658" t="s">
        <v>2475</v>
      </c>
      <c r="B1658" t="s">
        <v>262</v>
      </c>
      <c r="C1658" t="s">
        <v>33</v>
      </c>
      <c r="D1658" s="2">
        <v>38687</v>
      </c>
      <c r="E1658" s="2">
        <v>73050</v>
      </c>
    </row>
    <row r="1659" spans="1:5">
      <c r="A1659" t="s">
        <v>855</v>
      </c>
      <c r="B1659" t="s">
        <v>262</v>
      </c>
      <c r="C1659" t="s">
        <v>33</v>
      </c>
      <c r="D1659" s="2">
        <v>38687</v>
      </c>
      <c r="E1659" s="2">
        <v>73050</v>
      </c>
    </row>
    <row r="1660" spans="1:5">
      <c r="A1660" t="s">
        <v>1633</v>
      </c>
      <c r="B1660" t="s">
        <v>262</v>
      </c>
      <c r="C1660" t="s">
        <v>33</v>
      </c>
      <c r="D1660" s="2">
        <v>38687</v>
      </c>
      <c r="E1660" s="2">
        <v>73050</v>
      </c>
    </row>
    <row r="1661" spans="1:5">
      <c r="A1661" t="s">
        <v>1634</v>
      </c>
      <c r="B1661" t="s">
        <v>262</v>
      </c>
      <c r="C1661" t="s">
        <v>33</v>
      </c>
      <c r="D1661" s="2">
        <v>38687</v>
      </c>
      <c r="E1661" s="2">
        <v>73050</v>
      </c>
    </row>
    <row r="1662" spans="1:5">
      <c r="A1662" t="s">
        <v>1084</v>
      </c>
      <c r="B1662" t="s">
        <v>262</v>
      </c>
      <c r="C1662" t="s">
        <v>33</v>
      </c>
      <c r="D1662" s="2">
        <v>38687</v>
      </c>
      <c r="E1662" s="2">
        <v>73050</v>
      </c>
    </row>
    <row r="1663" spans="1:5">
      <c r="A1663" t="s">
        <v>2476</v>
      </c>
      <c r="B1663" t="s">
        <v>262</v>
      </c>
      <c r="C1663" t="s">
        <v>33</v>
      </c>
      <c r="D1663" s="2">
        <v>38687</v>
      </c>
      <c r="E1663" s="2">
        <v>73050</v>
      </c>
    </row>
    <row r="1664" spans="1:5">
      <c r="A1664" t="s">
        <v>2477</v>
      </c>
      <c r="B1664" t="s">
        <v>262</v>
      </c>
      <c r="C1664" t="s">
        <v>33</v>
      </c>
      <c r="D1664" s="2">
        <v>38687</v>
      </c>
      <c r="E1664" s="2">
        <v>73050</v>
      </c>
    </row>
    <row r="1665" spans="1:5">
      <c r="A1665" t="s">
        <v>2478</v>
      </c>
      <c r="B1665" t="s">
        <v>262</v>
      </c>
      <c r="C1665" t="s">
        <v>33</v>
      </c>
      <c r="D1665" s="2">
        <v>38687</v>
      </c>
      <c r="E1665" s="2">
        <v>73050</v>
      </c>
    </row>
    <row r="1666" spans="1:5">
      <c r="A1666" t="s">
        <v>449</v>
      </c>
      <c r="B1666" t="s">
        <v>262</v>
      </c>
      <c r="C1666" t="s">
        <v>33</v>
      </c>
      <c r="D1666" s="2">
        <v>38687</v>
      </c>
      <c r="E1666" s="2">
        <v>73050</v>
      </c>
    </row>
    <row r="1667" spans="1:5">
      <c r="A1667" t="s">
        <v>1635</v>
      </c>
      <c r="B1667" t="s">
        <v>262</v>
      </c>
      <c r="C1667" t="s">
        <v>33</v>
      </c>
      <c r="D1667" s="2">
        <v>38687</v>
      </c>
      <c r="E1667" s="2">
        <v>73050</v>
      </c>
    </row>
    <row r="1668" spans="1:5">
      <c r="A1668" t="s">
        <v>1636</v>
      </c>
      <c r="B1668" t="s">
        <v>262</v>
      </c>
      <c r="C1668" t="s">
        <v>33</v>
      </c>
      <c r="D1668" s="2">
        <v>38687</v>
      </c>
      <c r="E1668" s="2">
        <v>73050</v>
      </c>
    </row>
    <row r="1669" spans="1:5">
      <c r="A1669" t="s">
        <v>1085</v>
      </c>
      <c r="B1669" t="s">
        <v>262</v>
      </c>
      <c r="C1669" t="s">
        <v>33</v>
      </c>
      <c r="D1669" s="2">
        <v>38687</v>
      </c>
      <c r="E1669" s="2">
        <v>73050</v>
      </c>
    </row>
    <row r="1670" spans="1:5">
      <c r="A1670" t="s">
        <v>2479</v>
      </c>
      <c r="B1670" t="s">
        <v>262</v>
      </c>
      <c r="C1670" t="s">
        <v>33</v>
      </c>
      <c r="D1670" s="2">
        <v>38687</v>
      </c>
      <c r="E1670" s="2">
        <v>73050</v>
      </c>
    </row>
    <row r="1671" spans="1:5">
      <c r="A1671" t="s">
        <v>2480</v>
      </c>
      <c r="B1671" t="s">
        <v>262</v>
      </c>
      <c r="C1671" t="s">
        <v>33</v>
      </c>
      <c r="D1671" s="2">
        <v>38687</v>
      </c>
      <c r="E1671" s="2">
        <v>73050</v>
      </c>
    </row>
    <row r="1672" spans="1:5">
      <c r="A1672" t="s">
        <v>2481</v>
      </c>
      <c r="B1672" t="s">
        <v>262</v>
      </c>
      <c r="C1672" t="s">
        <v>33</v>
      </c>
      <c r="D1672" s="2">
        <v>38687</v>
      </c>
      <c r="E1672" s="2">
        <v>73050</v>
      </c>
    </row>
    <row r="1673" spans="1:5">
      <c r="A1673" t="s">
        <v>856</v>
      </c>
      <c r="B1673" t="s">
        <v>262</v>
      </c>
      <c r="C1673" t="s">
        <v>33</v>
      </c>
      <c r="D1673" s="2">
        <v>38687</v>
      </c>
      <c r="E1673" s="2">
        <v>73050</v>
      </c>
    </row>
    <row r="1674" spans="1:5">
      <c r="A1674" t="s">
        <v>1637</v>
      </c>
      <c r="B1674" t="s">
        <v>262</v>
      </c>
      <c r="C1674" t="s">
        <v>33</v>
      </c>
      <c r="D1674" s="2">
        <v>38687</v>
      </c>
      <c r="E1674" s="2">
        <v>73050</v>
      </c>
    </row>
    <row r="1675" spans="1:5">
      <c r="A1675" t="s">
        <v>1638</v>
      </c>
      <c r="B1675" t="s">
        <v>262</v>
      </c>
      <c r="C1675" t="s">
        <v>33</v>
      </c>
      <c r="D1675" s="2">
        <v>38687</v>
      </c>
      <c r="E1675" s="2">
        <v>73050</v>
      </c>
    </row>
    <row r="1676" spans="1:5">
      <c r="A1676" t="s">
        <v>1086</v>
      </c>
      <c r="B1676" t="s">
        <v>262</v>
      </c>
      <c r="C1676" t="s">
        <v>33</v>
      </c>
      <c r="D1676" s="2">
        <v>38687</v>
      </c>
      <c r="E1676" s="2">
        <v>73050</v>
      </c>
    </row>
    <row r="1677" spans="1:5">
      <c r="A1677" t="s">
        <v>2482</v>
      </c>
      <c r="B1677" t="s">
        <v>262</v>
      </c>
      <c r="C1677" t="s">
        <v>33</v>
      </c>
      <c r="D1677" s="2">
        <v>38687</v>
      </c>
      <c r="E1677" s="2">
        <v>73050</v>
      </c>
    </row>
    <row r="1678" spans="1:5">
      <c r="A1678" t="s">
        <v>2483</v>
      </c>
      <c r="B1678" t="s">
        <v>262</v>
      </c>
      <c r="C1678" t="s">
        <v>33</v>
      </c>
      <c r="D1678" s="2">
        <v>38687</v>
      </c>
      <c r="E1678" s="2">
        <v>73050</v>
      </c>
    </row>
    <row r="1679" spans="1:5">
      <c r="A1679" t="s">
        <v>2484</v>
      </c>
      <c r="B1679" t="s">
        <v>262</v>
      </c>
      <c r="C1679" t="s">
        <v>33</v>
      </c>
      <c r="D1679" s="2">
        <v>38687</v>
      </c>
      <c r="E1679" s="2">
        <v>73050</v>
      </c>
    </row>
    <row r="1680" spans="1:5">
      <c r="A1680" t="s">
        <v>569</v>
      </c>
      <c r="B1680" t="s">
        <v>262</v>
      </c>
      <c r="C1680" t="s">
        <v>33</v>
      </c>
      <c r="D1680" s="2">
        <v>38687</v>
      </c>
      <c r="E1680" s="2">
        <v>73050</v>
      </c>
    </row>
    <row r="1681" spans="1:5">
      <c r="A1681" t="s">
        <v>1639</v>
      </c>
      <c r="B1681" t="s">
        <v>262</v>
      </c>
      <c r="C1681" t="s">
        <v>33</v>
      </c>
      <c r="D1681" s="2">
        <v>38687</v>
      </c>
      <c r="E1681" s="2">
        <v>73050</v>
      </c>
    </row>
    <row r="1682" spans="1:5">
      <c r="A1682" t="s">
        <v>1640</v>
      </c>
      <c r="B1682" t="s">
        <v>262</v>
      </c>
      <c r="C1682" t="s">
        <v>33</v>
      </c>
      <c r="D1682" s="2">
        <v>38687</v>
      </c>
      <c r="E1682" s="2">
        <v>73050</v>
      </c>
    </row>
    <row r="1683" spans="1:5">
      <c r="A1683" t="s">
        <v>1087</v>
      </c>
      <c r="B1683" t="s">
        <v>262</v>
      </c>
      <c r="C1683" t="s">
        <v>33</v>
      </c>
      <c r="D1683" s="2">
        <v>38687</v>
      </c>
      <c r="E1683" s="2">
        <v>73050</v>
      </c>
    </row>
    <row r="1684" spans="1:5">
      <c r="A1684" t="s">
        <v>2485</v>
      </c>
      <c r="B1684" t="s">
        <v>262</v>
      </c>
      <c r="C1684" t="s">
        <v>33</v>
      </c>
      <c r="D1684" s="2">
        <v>38687</v>
      </c>
      <c r="E1684" s="2">
        <v>73050</v>
      </c>
    </row>
    <row r="1685" spans="1:5">
      <c r="A1685" t="s">
        <v>2486</v>
      </c>
      <c r="B1685" t="s">
        <v>262</v>
      </c>
      <c r="C1685" t="s">
        <v>33</v>
      </c>
      <c r="D1685" s="2">
        <v>38687</v>
      </c>
      <c r="E1685" s="2">
        <v>73050</v>
      </c>
    </row>
    <row r="1686" spans="1:5">
      <c r="A1686" t="s">
        <v>857</v>
      </c>
      <c r="B1686" t="s">
        <v>262</v>
      </c>
      <c r="C1686" t="s">
        <v>33</v>
      </c>
      <c r="D1686" s="2">
        <v>38687</v>
      </c>
      <c r="E1686" s="2">
        <v>73050</v>
      </c>
    </row>
    <row r="1687" spans="1:5">
      <c r="A1687" t="s">
        <v>1641</v>
      </c>
      <c r="B1687" t="s">
        <v>262</v>
      </c>
      <c r="C1687" t="s">
        <v>33</v>
      </c>
      <c r="D1687" s="2">
        <v>38687</v>
      </c>
      <c r="E1687" s="2">
        <v>73050</v>
      </c>
    </row>
    <row r="1688" spans="1:5">
      <c r="A1688" t="s">
        <v>1642</v>
      </c>
      <c r="B1688" t="s">
        <v>262</v>
      </c>
      <c r="C1688" t="s">
        <v>33</v>
      </c>
      <c r="D1688" s="2">
        <v>38687</v>
      </c>
      <c r="E1688" s="2">
        <v>73050</v>
      </c>
    </row>
    <row r="1689" spans="1:5">
      <c r="A1689" t="s">
        <v>1088</v>
      </c>
      <c r="B1689" t="s">
        <v>262</v>
      </c>
      <c r="C1689" t="s">
        <v>33</v>
      </c>
      <c r="D1689" s="2">
        <v>38687</v>
      </c>
      <c r="E1689" s="2">
        <v>73050</v>
      </c>
    </row>
    <row r="1690" spans="1:5">
      <c r="A1690" t="s">
        <v>2487</v>
      </c>
      <c r="B1690" t="s">
        <v>262</v>
      </c>
      <c r="C1690" t="s">
        <v>33</v>
      </c>
      <c r="D1690" s="2">
        <v>38687</v>
      </c>
      <c r="E1690" s="2">
        <v>73050</v>
      </c>
    </row>
    <row r="1691" spans="1:5">
      <c r="A1691" t="s">
        <v>2488</v>
      </c>
      <c r="B1691" t="s">
        <v>262</v>
      </c>
      <c r="C1691" t="s">
        <v>33</v>
      </c>
      <c r="D1691" s="2">
        <v>38687</v>
      </c>
      <c r="E1691" s="2">
        <v>73050</v>
      </c>
    </row>
    <row r="1692" spans="1:5">
      <c r="A1692" t="s">
        <v>2489</v>
      </c>
      <c r="B1692" t="s">
        <v>262</v>
      </c>
      <c r="C1692" t="s">
        <v>33</v>
      </c>
      <c r="D1692" s="2">
        <v>38687</v>
      </c>
      <c r="E1692" s="2">
        <v>73050</v>
      </c>
    </row>
    <row r="1693" spans="1:5">
      <c r="A1693" t="s">
        <v>450</v>
      </c>
      <c r="B1693" t="s">
        <v>262</v>
      </c>
      <c r="C1693" t="s">
        <v>33</v>
      </c>
      <c r="D1693" s="2">
        <v>38687</v>
      </c>
      <c r="E1693" s="2">
        <v>73050</v>
      </c>
    </row>
    <row r="1694" spans="1:5">
      <c r="A1694" t="s">
        <v>1643</v>
      </c>
      <c r="B1694" t="s">
        <v>262</v>
      </c>
      <c r="C1694" t="s">
        <v>33</v>
      </c>
      <c r="D1694" s="2">
        <v>38687</v>
      </c>
      <c r="E1694" s="2">
        <v>73050</v>
      </c>
    </row>
    <row r="1695" spans="1:5">
      <c r="A1695" t="s">
        <v>1644</v>
      </c>
      <c r="B1695" t="s">
        <v>262</v>
      </c>
      <c r="C1695" t="s">
        <v>33</v>
      </c>
      <c r="D1695" s="2">
        <v>38687</v>
      </c>
      <c r="E1695" s="2">
        <v>73050</v>
      </c>
    </row>
    <row r="1696" spans="1:5">
      <c r="A1696" t="s">
        <v>1089</v>
      </c>
      <c r="B1696" t="s">
        <v>262</v>
      </c>
      <c r="C1696" t="s">
        <v>33</v>
      </c>
      <c r="D1696" s="2">
        <v>38687</v>
      </c>
      <c r="E1696" s="2">
        <v>73050</v>
      </c>
    </row>
    <row r="1697" spans="1:5">
      <c r="A1697" t="s">
        <v>2490</v>
      </c>
      <c r="B1697" t="s">
        <v>262</v>
      </c>
      <c r="C1697" t="s">
        <v>33</v>
      </c>
      <c r="D1697" s="2">
        <v>38687</v>
      </c>
      <c r="E1697" s="2">
        <v>73050</v>
      </c>
    </row>
    <row r="1698" spans="1:5">
      <c r="A1698" t="s">
        <v>2491</v>
      </c>
      <c r="B1698" t="s">
        <v>262</v>
      </c>
      <c r="C1698" t="s">
        <v>33</v>
      </c>
      <c r="D1698" s="2">
        <v>38687</v>
      </c>
      <c r="E1698" s="2">
        <v>73050</v>
      </c>
    </row>
    <row r="1699" spans="1:5">
      <c r="A1699" t="s">
        <v>858</v>
      </c>
      <c r="B1699" t="s">
        <v>262</v>
      </c>
      <c r="C1699" t="s">
        <v>33</v>
      </c>
      <c r="D1699" s="2">
        <v>38687</v>
      </c>
      <c r="E1699" s="2">
        <v>73050</v>
      </c>
    </row>
    <row r="1700" spans="1:5">
      <c r="A1700" t="s">
        <v>1645</v>
      </c>
      <c r="B1700" t="s">
        <v>262</v>
      </c>
      <c r="C1700" t="s">
        <v>33</v>
      </c>
      <c r="D1700" s="2">
        <v>38687</v>
      </c>
      <c r="E1700" s="2">
        <v>73050</v>
      </c>
    </row>
    <row r="1701" spans="1:5">
      <c r="A1701" t="s">
        <v>1646</v>
      </c>
      <c r="B1701" t="s">
        <v>262</v>
      </c>
      <c r="C1701" t="s">
        <v>33</v>
      </c>
      <c r="D1701" s="2">
        <v>38687</v>
      </c>
      <c r="E1701" s="2">
        <v>73050</v>
      </c>
    </row>
    <row r="1702" spans="1:5">
      <c r="A1702" t="s">
        <v>1090</v>
      </c>
      <c r="B1702" t="s">
        <v>262</v>
      </c>
      <c r="C1702" t="s">
        <v>33</v>
      </c>
      <c r="D1702" s="2">
        <v>38687</v>
      </c>
      <c r="E1702" s="2">
        <v>73050</v>
      </c>
    </row>
    <row r="1703" spans="1:5">
      <c r="A1703" t="s">
        <v>2492</v>
      </c>
      <c r="B1703" t="s">
        <v>262</v>
      </c>
      <c r="C1703" t="s">
        <v>33</v>
      </c>
      <c r="D1703" s="2">
        <v>38687</v>
      </c>
      <c r="E1703" s="2">
        <v>73050</v>
      </c>
    </row>
    <row r="1704" spans="1:5">
      <c r="A1704" t="s">
        <v>2493</v>
      </c>
      <c r="B1704" t="s">
        <v>262</v>
      </c>
      <c r="C1704" t="s">
        <v>33</v>
      </c>
      <c r="D1704" s="2">
        <v>38687</v>
      </c>
      <c r="E1704" s="2">
        <v>73050</v>
      </c>
    </row>
    <row r="1705" spans="1:5">
      <c r="A1705" t="s">
        <v>2494</v>
      </c>
      <c r="B1705" t="s">
        <v>262</v>
      </c>
      <c r="C1705" t="s">
        <v>33</v>
      </c>
      <c r="D1705" s="2">
        <v>38687</v>
      </c>
      <c r="E1705" s="2">
        <v>73050</v>
      </c>
    </row>
    <row r="1706" spans="1:5">
      <c r="A1706" t="s">
        <v>451</v>
      </c>
      <c r="B1706" t="s">
        <v>262</v>
      </c>
      <c r="C1706" t="s">
        <v>33</v>
      </c>
      <c r="D1706" s="2">
        <v>38687</v>
      </c>
      <c r="E1706" s="2">
        <v>73050</v>
      </c>
    </row>
    <row r="1707" spans="1:5">
      <c r="A1707" t="s">
        <v>1647</v>
      </c>
      <c r="B1707" t="s">
        <v>262</v>
      </c>
      <c r="C1707" t="s">
        <v>33</v>
      </c>
      <c r="D1707" s="2">
        <v>38687</v>
      </c>
      <c r="E1707" s="2">
        <v>73050</v>
      </c>
    </row>
    <row r="1708" spans="1:5">
      <c r="A1708" t="s">
        <v>1648</v>
      </c>
      <c r="B1708" t="s">
        <v>262</v>
      </c>
      <c r="C1708" t="s">
        <v>33</v>
      </c>
      <c r="D1708" s="2">
        <v>38687</v>
      </c>
      <c r="E1708" s="2">
        <v>73050</v>
      </c>
    </row>
    <row r="1709" spans="1:5">
      <c r="A1709" t="s">
        <v>1091</v>
      </c>
      <c r="B1709" t="s">
        <v>262</v>
      </c>
      <c r="C1709" t="s">
        <v>33</v>
      </c>
      <c r="D1709" s="2">
        <v>38687</v>
      </c>
      <c r="E1709" s="2">
        <v>73050</v>
      </c>
    </row>
    <row r="1710" spans="1:5">
      <c r="A1710" t="s">
        <v>2495</v>
      </c>
      <c r="B1710" t="s">
        <v>262</v>
      </c>
      <c r="C1710" t="s">
        <v>33</v>
      </c>
      <c r="D1710" s="2">
        <v>38687</v>
      </c>
      <c r="E1710" s="2">
        <v>73050</v>
      </c>
    </row>
    <row r="1711" spans="1:5">
      <c r="A1711" t="s">
        <v>2496</v>
      </c>
      <c r="B1711" t="s">
        <v>262</v>
      </c>
      <c r="C1711" t="s">
        <v>33</v>
      </c>
      <c r="D1711" s="2">
        <v>38687</v>
      </c>
      <c r="E1711" s="2">
        <v>73050</v>
      </c>
    </row>
    <row r="1712" spans="1:5">
      <c r="A1712" t="s">
        <v>859</v>
      </c>
      <c r="B1712" t="s">
        <v>262</v>
      </c>
      <c r="C1712" t="s">
        <v>33</v>
      </c>
      <c r="D1712" s="2">
        <v>38687</v>
      </c>
      <c r="E1712" s="2">
        <v>73050</v>
      </c>
    </row>
    <row r="1713" spans="1:5">
      <c r="A1713" t="s">
        <v>1649</v>
      </c>
      <c r="B1713" t="s">
        <v>262</v>
      </c>
      <c r="C1713" t="s">
        <v>33</v>
      </c>
      <c r="D1713" s="2">
        <v>38687</v>
      </c>
      <c r="E1713" s="2">
        <v>73050</v>
      </c>
    </row>
    <row r="1714" spans="1:5">
      <c r="A1714" t="s">
        <v>1650</v>
      </c>
      <c r="B1714" t="s">
        <v>262</v>
      </c>
      <c r="C1714" t="s">
        <v>33</v>
      </c>
      <c r="D1714" s="2">
        <v>38687</v>
      </c>
      <c r="E1714" s="2">
        <v>73050</v>
      </c>
    </row>
    <row r="1715" spans="1:5">
      <c r="A1715" t="s">
        <v>1092</v>
      </c>
      <c r="B1715" t="s">
        <v>262</v>
      </c>
      <c r="C1715" t="s">
        <v>33</v>
      </c>
      <c r="D1715" s="2">
        <v>38687</v>
      </c>
      <c r="E1715" s="2">
        <v>73050</v>
      </c>
    </row>
    <row r="1716" spans="1:5">
      <c r="A1716" t="s">
        <v>2497</v>
      </c>
      <c r="B1716" t="s">
        <v>262</v>
      </c>
      <c r="C1716" t="s">
        <v>33</v>
      </c>
      <c r="D1716" s="2">
        <v>38687</v>
      </c>
      <c r="E1716" s="2">
        <v>73050</v>
      </c>
    </row>
    <row r="1717" spans="1:5">
      <c r="A1717" t="s">
        <v>2498</v>
      </c>
      <c r="B1717" t="s">
        <v>262</v>
      </c>
      <c r="C1717" t="s">
        <v>33</v>
      </c>
      <c r="D1717" s="2">
        <v>38687</v>
      </c>
      <c r="E1717" s="2">
        <v>73050</v>
      </c>
    </row>
    <row r="1718" spans="1:5">
      <c r="A1718" t="s">
        <v>2499</v>
      </c>
      <c r="B1718" t="s">
        <v>262</v>
      </c>
      <c r="C1718" t="s">
        <v>33</v>
      </c>
      <c r="D1718" s="2">
        <v>38687</v>
      </c>
      <c r="E1718" s="2">
        <v>73050</v>
      </c>
    </row>
    <row r="1719" spans="1:5">
      <c r="A1719" t="s">
        <v>452</v>
      </c>
      <c r="B1719" t="s">
        <v>262</v>
      </c>
      <c r="C1719" t="s">
        <v>33</v>
      </c>
      <c r="D1719" s="2">
        <v>38687</v>
      </c>
      <c r="E1719" s="2">
        <v>73050</v>
      </c>
    </row>
    <row r="1720" spans="1:5">
      <c r="A1720" t="s">
        <v>1651</v>
      </c>
      <c r="B1720" t="s">
        <v>262</v>
      </c>
      <c r="C1720" t="s">
        <v>33</v>
      </c>
      <c r="D1720" s="2">
        <v>38687</v>
      </c>
      <c r="E1720" s="2">
        <v>73050</v>
      </c>
    </row>
    <row r="1721" spans="1:5">
      <c r="A1721" t="s">
        <v>1093</v>
      </c>
      <c r="B1721" t="s">
        <v>262</v>
      </c>
      <c r="C1721" t="s">
        <v>33</v>
      </c>
      <c r="D1721" s="2">
        <v>38687</v>
      </c>
      <c r="E1721" s="2">
        <v>73050</v>
      </c>
    </row>
    <row r="1722" spans="1:5">
      <c r="A1722" t="s">
        <v>2500</v>
      </c>
      <c r="B1722" t="s">
        <v>262</v>
      </c>
      <c r="C1722" t="s">
        <v>33</v>
      </c>
      <c r="D1722" s="2">
        <v>38687</v>
      </c>
      <c r="E1722" s="2">
        <v>73050</v>
      </c>
    </row>
    <row r="1723" spans="1:5">
      <c r="A1723" t="s">
        <v>2501</v>
      </c>
      <c r="B1723" t="s">
        <v>262</v>
      </c>
      <c r="C1723" t="s">
        <v>33</v>
      </c>
      <c r="D1723" s="2">
        <v>38687</v>
      </c>
      <c r="E1723" s="2">
        <v>73050</v>
      </c>
    </row>
    <row r="1724" spans="1:5">
      <c r="A1724" t="s">
        <v>860</v>
      </c>
      <c r="B1724" t="s">
        <v>262</v>
      </c>
      <c r="C1724" t="s">
        <v>33</v>
      </c>
      <c r="D1724" s="2">
        <v>38687</v>
      </c>
      <c r="E1724" s="2">
        <v>73050</v>
      </c>
    </row>
    <row r="1725" spans="1:5">
      <c r="A1725" t="s">
        <v>1652</v>
      </c>
      <c r="B1725" t="s">
        <v>262</v>
      </c>
      <c r="C1725" t="s">
        <v>33</v>
      </c>
      <c r="D1725" s="2">
        <v>38687</v>
      </c>
      <c r="E1725" s="2">
        <v>73050</v>
      </c>
    </row>
    <row r="1726" spans="1:5">
      <c r="A1726" t="s">
        <v>1653</v>
      </c>
      <c r="B1726" t="s">
        <v>262</v>
      </c>
      <c r="C1726" t="s">
        <v>33</v>
      </c>
      <c r="D1726" s="2">
        <v>38687</v>
      </c>
      <c r="E1726" s="2">
        <v>73050</v>
      </c>
    </row>
    <row r="1727" spans="1:5">
      <c r="A1727" t="s">
        <v>1094</v>
      </c>
      <c r="B1727" t="s">
        <v>262</v>
      </c>
      <c r="C1727" t="s">
        <v>33</v>
      </c>
      <c r="D1727" s="2">
        <v>38687</v>
      </c>
      <c r="E1727" s="2">
        <v>73050</v>
      </c>
    </row>
    <row r="1728" spans="1:5">
      <c r="A1728" t="s">
        <v>2502</v>
      </c>
      <c r="B1728" t="s">
        <v>262</v>
      </c>
      <c r="C1728" t="s">
        <v>33</v>
      </c>
      <c r="D1728" s="2">
        <v>38687</v>
      </c>
      <c r="E1728" s="2">
        <v>73050</v>
      </c>
    </row>
    <row r="1729" spans="1:5">
      <c r="A1729" t="s">
        <v>2503</v>
      </c>
      <c r="B1729" t="s">
        <v>262</v>
      </c>
      <c r="C1729" t="s">
        <v>33</v>
      </c>
      <c r="D1729" s="2">
        <v>38687</v>
      </c>
      <c r="E1729" s="2">
        <v>73050</v>
      </c>
    </row>
    <row r="1730" spans="1:5">
      <c r="A1730" t="s">
        <v>2504</v>
      </c>
      <c r="B1730" t="s">
        <v>262</v>
      </c>
      <c r="C1730" t="s">
        <v>33</v>
      </c>
      <c r="D1730" s="2">
        <v>38687</v>
      </c>
      <c r="E1730" s="2">
        <v>73050</v>
      </c>
    </row>
    <row r="1731" spans="1:5">
      <c r="A1731" t="s">
        <v>453</v>
      </c>
      <c r="B1731" t="s">
        <v>262</v>
      </c>
      <c r="C1731" t="s">
        <v>33</v>
      </c>
      <c r="D1731" s="2">
        <v>38687</v>
      </c>
      <c r="E1731" s="2">
        <v>73050</v>
      </c>
    </row>
    <row r="1732" spans="1:5">
      <c r="A1732" t="s">
        <v>1654</v>
      </c>
      <c r="B1732" t="s">
        <v>262</v>
      </c>
      <c r="C1732" t="s">
        <v>33</v>
      </c>
      <c r="D1732" s="2">
        <v>38687</v>
      </c>
      <c r="E1732" s="2">
        <v>73050</v>
      </c>
    </row>
    <row r="1733" spans="1:5">
      <c r="A1733" t="s">
        <v>1655</v>
      </c>
      <c r="B1733" t="s">
        <v>262</v>
      </c>
      <c r="C1733" t="s">
        <v>33</v>
      </c>
      <c r="D1733" s="2">
        <v>38687</v>
      </c>
      <c r="E1733" s="2">
        <v>73050</v>
      </c>
    </row>
    <row r="1734" spans="1:5">
      <c r="A1734" t="s">
        <v>1095</v>
      </c>
      <c r="B1734" t="s">
        <v>262</v>
      </c>
      <c r="C1734" t="s">
        <v>33</v>
      </c>
      <c r="D1734" s="2">
        <v>38687</v>
      </c>
      <c r="E1734" s="2">
        <v>73050</v>
      </c>
    </row>
    <row r="1735" spans="1:5">
      <c r="A1735" t="s">
        <v>2505</v>
      </c>
      <c r="B1735" t="s">
        <v>262</v>
      </c>
      <c r="C1735" t="s">
        <v>33</v>
      </c>
      <c r="D1735" s="2">
        <v>38687</v>
      </c>
      <c r="E1735" s="2">
        <v>73050</v>
      </c>
    </row>
    <row r="1736" spans="1:5">
      <c r="A1736" t="s">
        <v>2506</v>
      </c>
      <c r="B1736" t="s">
        <v>262</v>
      </c>
      <c r="C1736" t="s">
        <v>33</v>
      </c>
      <c r="D1736" s="2">
        <v>38687</v>
      </c>
      <c r="E1736" s="2">
        <v>73050</v>
      </c>
    </row>
    <row r="1737" spans="1:5">
      <c r="A1737" t="s">
        <v>2507</v>
      </c>
      <c r="B1737" t="s">
        <v>262</v>
      </c>
      <c r="C1737" t="s">
        <v>33</v>
      </c>
      <c r="D1737" s="2">
        <v>38687</v>
      </c>
      <c r="E1737" s="2">
        <v>73050</v>
      </c>
    </row>
    <row r="1738" spans="1:5">
      <c r="A1738" t="s">
        <v>861</v>
      </c>
      <c r="B1738" t="s">
        <v>262</v>
      </c>
      <c r="C1738" t="s">
        <v>33</v>
      </c>
      <c r="D1738" s="2">
        <v>38687</v>
      </c>
      <c r="E1738" s="2">
        <v>73050</v>
      </c>
    </row>
    <row r="1739" spans="1:5">
      <c r="A1739" t="s">
        <v>1656</v>
      </c>
      <c r="B1739" t="s">
        <v>262</v>
      </c>
      <c r="C1739" t="s">
        <v>33</v>
      </c>
      <c r="D1739" s="2">
        <v>38687</v>
      </c>
      <c r="E1739" s="2">
        <v>73050</v>
      </c>
    </row>
    <row r="1740" spans="1:5">
      <c r="A1740" t="s">
        <v>1657</v>
      </c>
      <c r="B1740" t="s">
        <v>262</v>
      </c>
      <c r="C1740" t="s">
        <v>33</v>
      </c>
      <c r="D1740" s="2">
        <v>38687</v>
      </c>
      <c r="E1740" s="2">
        <v>73050</v>
      </c>
    </row>
    <row r="1741" spans="1:5">
      <c r="A1741" t="s">
        <v>1096</v>
      </c>
      <c r="B1741" t="s">
        <v>262</v>
      </c>
      <c r="C1741" t="s">
        <v>33</v>
      </c>
      <c r="D1741" s="2">
        <v>38687</v>
      </c>
      <c r="E1741" s="2">
        <v>73050</v>
      </c>
    </row>
    <row r="1742" spans="1:5">
      <c r="A1742" t="s">
        <v>2508</v>
      </c>
      <c r="B1742" t="s">
        <v>262</v>
      </c>
      <c r="C1742" t="s">
        <v>33</v>
      </c>
      <c r="D1742" s="2">
        <v>38687</v>
      </c>
      <c r="E1742" s="2">
        <v>73050</v>
      </c>
    </row>
    <row r="1743" spans="1:5">
      <c r="A1743" t="s">
        <v>2509</v>
      </c>
      <c r="B1743" t="s">
        <v>262</v>
      </c>
      <c r="C1743" t="s">
        <v>33</v>
      </c>
      <c r="D1743" s="2">
        <v>38687</v>
      </c>
      <c r="E1743" s="2">
        <v>73050</v>
      </c>
    </row>
    <row r="1744" spans="1:5">
      <c r="A1744" t="s">
        <v>2510</v>
      </c>
      <c r="B1744" t="s">
        <v>262</v>
      </c>
      <c r="C1744" t="s">
        <v>33</v>
      </c>
      <c r="D1744" s="2">
        <v>38687</v>
      </c>
      <c r="E1744" s="2">
        <v>73050</v>
      </c>
    </row>
    <row r="1745" spans="1:5">
      <c r="A1745" t="s">
        <v>454</v>
      </c>
      <c r="B1745" t="s">
        <v>262</v>
      </c>
      <c r="C1745" t="s">
        <v>33</v>
      </c>
      <c r="D1745" s="2">
        <v>38687</v>
      </c>
      <c r="E1745" s="2">
        <v>73050</v>
      </c>
    </row>
    <row r="1746" spans="1:5">
      <c r="A1746" t="s">
        <v>1658</v>
      </c>
      <c r="B1746" t="s">
        <v>262</v>
      </c>
      <c r="C1746" t="s">
        <v>33</v>
      </c>
      <c r="D1746" s="2">
        <v>38687</v>
      </c>
      <c r="E1746" s="2">
        <v>73050</v>
      </c>
    </row>
    <row r="1747" spans="1:5">
      <c r="A1747" t="s">
        <v>1659</v>
      </c>
      <c r="B1747" t="s">
        <v>262</v>
      </c>
      <c r="C1747" t="s">
        <v>33</v>
      </c>
      <c r="D1747" s="2">
        <v>38687</v>
      </c>
      <c r="E1747" s="2">
        <v>73050</v>
      </c>
    </row>
    <row r="1748" spans="1:5">
      <c r="A1748" t="s">
        <v>1097</v>
      </c>
      <c r="B1748" t="s">
        <v>262</v>
      </c>
      <c r="C1748" t="s">
        <v>33</v>
      </c>
      <c r="D1748" s="2">
        <v>38687</v>
      </c>
      <c r="E1748" s="2">
        <v>73050</v>
      </c>
    </row>
    <row r="1749" spans="1:5">
      <c r="A1749" t="s">
        <v>2511</v>
      </c>
      <c r="B1749" t="s">
        <v>262</v>
      </c>
      <c r="C1749" t="s">
        <v>33</v>
      </c>
      <c r="D1749" s="2">
        <v>38687</v>
      </c>
      <c r="E1749" s="2">
        <v>73050</v>
      </c>
    </row>
    <row r="1750" spans="1:5">
      <c r="A1750" t="s">
        <v>2512</v>
      </c>
      <c r="B1750" t="s">
        <v>262</v>
      </c>
      <c r="C1750" t="s">
        <v>33</v>
      </c>
      <c r="D1750" s="2">
        <v>38687</v>
      </c>
      <c r="E1750" s="2">
        <v>73050</v>
      </c>
    </row>
    <row r="1751" spans="1:5">
      <c r="A1751" t="s">
        <v>862</v>
      </c>
      <c r="B1751" t="s">
        <v>262</v>
      </c>
      <c r="C1751" t="s">
        <v>33</v>
      </c>
      <c r="D1751" s="2">
        <v>38687</v>
      </c>
      <c r="E1751" s="2">
        <v>73050</v>
      </c>
    </row>
    <row r="1752" spans="1:5">
      <c r="A1752" t="s">
        <v>1660</v>
      </c>
      <c r="B1752" t="s">
        <v>262</v>
      </c>
      <c r="C1752" t="s">
        <v>33</v>
      </c>
      <c r="D1752" s="2">
        <v>38687</v>
      </c>
      <c r="E1752" s="2">
        <v>73050</v>
      </c>
    </row>
    <row r="1753" spans="1:5">
      <c r="A1753" t="s">
        <v>1661</v>
      </c>
      <c r="B1753" t="s">
        <v>262</v>
      </c>
      <c r="C1753" t="s">
        <v>33</v>
      </c>
      <c r="D1753" s="2">
        <v>38687</v>
      </c>
      <c r="E1753" s="2">
        <v>73050</v>
      </c>
    </row>
    <row r="1754" spans="1:5">
      <c r="A1754" t="s">
        <v>1098</v>
      </c>
      <c r="B1754" t="s">
        <v>262</v>
      </c>
      <c r="C1754" t="s">
        <v>33</v>
      </c>
      <c r="D1754" s="2">
        <v>38687</v>
      </c>
      <c r="E1754" s="2">
        <v>73050</v>
      </c>
    </row>
    <row r="1755" spans="1:5">
      <c r="A1755" t="s">
        <v>2513</v>
      </c>
      <c r="B1755" t="s">
        <v>262</v>
      </c>
      <c r="C1755" t="s">
        <v>33</v>
      </c>
      <c r="D1755" s="2">
        <v>38687</v>
      </c>
      <c r="E1755" s="2">
        <v>73050</v>
      </c>
    </row>
    <row r="1756" spans="1:5">
      <c r="A1756" t="s">
        <v>570</v>
      </c>
      <c r="B1756" t="s">
        <v>262</v>
      </c>
      <c r="C1756" t="s">
        <v>33</v>
      </c>
      <c r="D1756" s="2">
        <v>38687</v>
      </c>
      <c r="E1756" s="2">
        <v>73050</v>
      </c>
    </row>
    <row r="1757" spans="1:5">
      <c r="A1757" t="s">
        <v>1662</v>
      </c>
      <c r="B1757" t="s">
        <v>262</v>
      </c>
      <c r="C1757" t="s">
        <v>33</v>
      </c>
      <c r="D1757" s="2">
        <v>38687</v>
      </c>
      <c r="E1757" s="2">
        <v>73050</v>
      </c>
    </row>
    <row r="1758" spans="1:5">
      <c r="A1758" t="s">
        <v>1663</v>
      </c>
      <c r="B1758" t="s">
        <v>262</v>
      </c>
      <c r="C1758" t="s">
        <v>33</v>
      </c>
      <c r="D1758" s="2">
        <v>38687</v>
      </c>
      <c r="E1758" s="2">
        <v>73050</v>
      </c>
    </row>
    <row r="1759" spans="1:5">
      <c r="A1759" t="s">
        <v>1099</v>
      </c>
      <c r="B1759" t="s">
        <v>262</v>
      </c>
      <c r="C1759" t="s">
        <v>33</v>
      </c>
      <c r="D1759" s="2">
        <v>38687</v>
      </c>
      <c r="E1759" s="2">
        <v>73050</v>
      </c>
    </row>
    <row r="1760" spans="1:5">
      <c r="A1760" t="s">
        <v>2514</v>
      </c>
      <c r="B1760" t="s">
        <v>262</v>
      </c>
      <c r="C1760" t="s">
        <v>33</v>
      </c>
      <c r="D1760" s="2">
        <v>38687</v>
      </c>
      <c r="E1760" s="2">
        <v>73050</v>
      </c>
    </row>
    <row r="1761" spans="1:5">
      <c r="A1761" t="s">
        <v>863</v>
      </c>
      <c r="B1761" t="s">
        <v>262</v>
      </c>
      <c r="C1761" t="s">
        <v>33</v>
      </c>
      <c r="D1761" s="2">
        <v>38687</v>
      </c>
      <c r="E1761" s="2">
        <v>73050</v>
      </c>
    </row>
    <row r="1762" spans="1:5">
      <c r="A1762" t="s">
        <v>1664</v>
      </c>
      <c r="B1762" t="s">
        <v>262</v>
      </c>
      <c r="C1762" t="s">
        <v>33</v>
      </c>
      <c r="D1762" s="2">
        <v>38687</v>
      </c>
      <c r="E1762" s="2">
        <v>73050</v>
      </c>
    </row>
    <row r="1763" spans="1:5">
      <c r="A1763" t="s">
        <v>1665</v>
      </c>
      <c r="B1763" t="s">
        <v>262</v>
      </c>
      <c r="C1763" t="s">
        <v>33</v>
      </c>
      <c r="D1763" s="2">
        <v>38687</v>
      </c>
      <c r="E1763" s="2">
        <v>73050</v>
      </c>
    </row>
    <row r="1764" spans="1:5">
      <c r="A1764" t="s">
        <v>1100</v>
      </c>
      <c r="B1764" t="s">
        <v>262</v>
      </c>
      <c r="C1764" t="s">
        <v>33</v>
      </c>
      <c r="D1764" s="2">
        <v>38687</v>
      </c>
      <c r="E1764" s="2">
        <v>73050</v>
      </c>
    </row>
    <row r="1765" spans="1:5">
      <c r="A1765" t="s">
        <v>2515</v>
      </c>
      <c r="B1765" t="s">
        <v>262</v>
      </c>
      <c r="C1765" t="s">
        <v>33</v>
      </c>
      <c r="D1765" s="2">
        <v>38687</v>
      </c>
      <c r="E1765" s="2">
        <v>73050</v>
      </c>
    </row>
    <row r="1766" spans="1:5">
      <c r="A1766" t="s">
        <v>2516</v>
      </c>
      <c r="B1766" t="s">
        <v>262</v>
      </c>
      <c r="C1766" t="s">
        <v>33</v>
      </c>
      <c r="D1766" s="2">
        <v>38687</v>
      </c>
      <c r="E1766" s="2">
        <v>73050</v>
      </c>
    </row>
    <row r="1767" spans="1:5">
      <c r="A1767" t="s">
        <v>2517</v>
      </c>
      <c r="B1767" t="s">
        <v>262</v>
      </c>
      <c r="C1767" t="s">
        <v>33</v>
      </c>
      <c r="D1767" s="2">
        <v>38687</v>
      </c>
      <c r="E1767" s="2">
        <v>73050</v>
      </c>
    </row>
    <row r="1768" spans="1:5">
      <c r="A1768" t="s">
        <v>571</v>
      </c>
      <c r="B1768" t="s">
        <v>262</v>
      </c>
      <c r="C1768" t="s">
        <v>33</v>
      </c>
      <c r="D1768" s="2">
        <v>38687</v>
      </c>
      <c r="E1768" s="2">
        <v>73050</v>
      </c>
    </row>
    <row r="1769" spans="1:5">
      <c r="A1769" t="s">
        <v>1666</v>
      </c>
      <c r="B1769" t="s">
        <v>262</v>
      </c>
      <c r="C1769" t="s">
        <v>33</v>
      </c>
      <c r="D1769" s="2">
        <v>38687</v>
      </c>
      <c r="E1769" s="2">
        <v>73050</v>
      </c>
    </row>
    <row r="1770" spans="1:5">
      <c r="A1770" t="s">
        <v>1101</v>
      </c>
      <c r="B1770" t="s">
        <v>262</v>
      </c>
      <c r="C1770" t="s">
        <v>33</v>
      </c>
      <c r="D1770" s="2">
        <v>38687</v>
      </c>
      <c r="E1770" s="2">
        <v>73050</v>
      </c>
    </row>
    <row r="1771" spans="1:5">
      <c r="A1771" t="s">
        <v>2518</v>
      </c>
      <c r="B1771" t="s">
        <v>262</v>
      </c>
      <c r="C1771" t="s">
        <v>33</v>
      </c>
      <c r="D1771" s="2">
        <v>38687</v>
      </c>
      <c r="E1771" s="2">
        <v>73050</v>
      </c>
    </row>
    <row r="1772" spans="1:5">
      <c r="A1772" t="s">
        <v>2519</v>
      </c>
      <c r="B1772" t="s">
        <v>262</v>
      </c>
      <c r="C1772" t="s">
        <v>33</v>
      </c>
      <c r="D1772" s="2">
        <v>38687</v>
      </c>
      <c r="E1772" s="2">
        <v>73050</v>
      </c>
    </row>
    <row r="1773" spans="1:5">
      <c r="A1773" t="s">
        <v>2520</v>
      </c>
      <c r="B1773" t="s">
        <v>262</v>
      </c>
      <c r="C1773" t="s">
        <v>33</v>
      </c>
      <c r="D1773" s="2">
        <v>38687</v>
      </c>
      <c r="E1773" s="2">
        <v>73050</v>
      </c>
    </row>
    <row r="1774" spans="1:5">
      <c r="A1774" t="s">
        <v>864</v>
      </c>
      <c r="B1774" t="s">
        <v>262</v>
      </c>
      <c r="C1774" t="s">
        <v>33</v>
      </c>
      <c r="D1774" s="2">
        <v>38687</v>
      </c>
      <c r="E1774" s="2">
        <v>73050</v>
      </c>
    </row>
    <row r="1775" spans="1:5">
      <c r="A1775" t="s">
        <v>1667</v>
      </c>
      <c r="B1775" t="s">
        <v>262</v>
      </c>
      <c r="C1775" t="s">
        <v>33</v>
      </c>
      <c r="D1775" s="2">
        <v>38687</v>
      </c>
      <c r="E1775" s="2">
        <v>73050</v>
      </c>
    </row>
    <row r="1776" spans="1:5">
      <c r="A1776" t="s">
        <v>1668</v>
      </c>
      <c r="B1776" t="s">
        <v>262</v>
      </c>
      <c r="C1776" t="s">
        <v>33</v>
      </c>
      <c r="D1776" s="2">
        <v>38687</v>
      </c>
      <c r="E1776" s="2">
        <v>73050</v>
      </c>
    </row>
    <row r="1777" spans="1:5">
      <c r="A1777" t="s">
        <v>1102</v>
      </c>
      <c r="B1777" t="s">
        <v>262</v>
      </c>
      <c r="C1777" t="s">
        <v>33</v>
      </c>
      <c r="D1777" s="2">
        <v>38687</v>
      </c>
      <c r="E1777" s="2">
        <v>73050</v>
      </c>
    </row>
    <row r="1778" spans="1:5">
      <c r="A1778" t="s">
        <v>2521</v>
      </c>
      <c r="B1778" t="s">
        <v>262</v>
      </c>
      <c r="C1778" t="s">
        <v>33</v>
      </c>
      <c r="D1778" s="2">
        <v>38687</v>
      </c>
      <c r="E1778" s="2">
        <v>73050</v>
      </c>
    </row>
    <row r="1779" spans="1:5">
      <c r="A1779" t="s">
        <v>2522</v>
      </c>
      <c r="B1779" t="s">
        <v>262</v>
      </c>
      <c r="C1779" t="s">
        <v>33</v>
      </c>
      <c r="D1779" s="2">
        <v>38687</v>
      </c>
      <c r="E1779" s="2">
        <v>73050</v>
      </c>
    </row>
    <row r="1780" spans="1:5">
      <c r="A1780" t="s">
        <v>2523</v>
      </c>
      <c r="B1780" t="s">
        <v>262</v>
      </c>
      <c r="C1780" t="s">
        <v>33</v>
      </c>
      <c r="D1780" s="2">
        <v>38687</v>
      </c>
      <c r="E1780" s="2">
        <v>73050</v>
      </c>
    </row>
    <row r="1781" spans="1:5">
      <c r="A1781" t="s">
        <v>572</v>
      </c>
      <c r="B1781" t="s">
        <v>262</v>
      </c>
      <c r="C1781" t="s">
        <v>33</v>
      </c>
      <c r="D1781" s="2">
        <v>38687</v>
      </c>
      <c r="E1781" s="2">
        <v>73050</v>
      </c>
    </row>
    <row r="1782" spans="1:5">
      <c r="A1782" t="s">
        <v>1669</v>
      </c>
      <c r="B1782" t="s">
        <v>262</v>
      </c>
      <c r="C1782" t="s">
        <v>33</v>
      </c>
      <c r="D1782" s="2">
        <v>38687</v>
      </c>
      <c r="E1782" s="2">
        <v>73050</v>
      </c>
    </row>
    <row r="1783" spans="1:5">
      <c r="A1783" t="s">
        <v>1670</v>
      </c>
      <c r="B1783" t="s">
        <v>262</v>
      </c>
      <c r="C1783" t="s">
        <v>33</v>
      </c>
      <c r="D1783" s="2">
        <v>38687</v>
      </c>
      <c r="E1783" s="2">
        <v>73050</v>
      </c>
    </row>
    <row r="1784" spans="1:5">
      <c r="A1784" t="s">
        <v>1103</v>
      </c>
      <c r="B1784" t="s">
        <v>262</v>
      </c>
      <c r="C1784" t="s">
        <v>33</v>
      </c>
      <c r="D1784" s="2">
        <v>38687</v>
      </c>
      <c r="E1784" s="2">
        <v>73050</v>
      </c>
    </row>
    <row r="1785" spans="1:5">
      <c r="A1785" t="s">
        <v>2524</v>
      </c>
      <c r="B1785" t="s">
        <v>262</v>
      </c>
      <c r="C1785" t="s">
        <v>33</v>
      </c>
      <c r="D1785" s="2">
        <v>38687</v>
      </c>
      <c r="E1785" s="2">
        <v>73050</v>
      </c>
    </row>
    <row r="1786" spans="1:5">
      <c r="A1786" t="s">
        <v>2525</v>
      </c>
      <c r="B1786" t="s">
        <v>262</v>
      </c>
      <c r="C1786" t="s">
        <v>33</v>
      </c>
      <c r="D1786" s="2">
        <v>38687</v>
      </c>
      <c r="E1786" s="2">
        <v>73050</v>
      </c>
    </row>
    <row r="1787" spans="1:5">
      <c r="A1787" t="s">
        <v>1951</v>
      </c>
      <c r="B1787" t="s">
        <v>262</v>
      </c>
      <c r="C1787" t="s">
        <v>33</v>
      </c>
      <c r="D1787" s="2">
        <v>38687</v>
      </c>
      <c r="E1787" s="2">
        <v>73050</v>
      </c>
    </row>
    <row r="1788" spans="1:5">
      <c r="A1788" t="s">
        <v>1952</v>
      </c>
      <c r="B1788" t="s">
        <v>262</v>
      </c>
      <c r="C1788" t="s">
        <v>33</v>
      </c>
      <c r="D1788" s="2">
        <v>38687</v>
      </c>
      <c r="E1788" s="2">
        <v>73050</v>
      </c>
    </row>
    <row r="1789" spans="1:5">
      <c r="A1789" t="s">
        <v>1953</v>
      </c>
      <c r="B1789" t="s">
        <v>262</v>
      </c>
      <c r="C1789" t="s">
        <v>33</v>
      </c>
      <c r="D1789" s="2">
        <v>38687</v>
      </c>
      <c r="E1789" s="2">
        <v>73050</v>
      </c>
    </row>
    <row r="1790" spans="1:5">
      <c r="A1790" t="s">
        <v>1954</v>
      </c>
      <c r="B1790" t="s">
        <v>262</v>
      </c>
      <c r="C1790" t="s">
        <v>33</v>
      </c>
      <c r="D1790" s="2">
        <v>38687</v>
      </c>
      <c r="E1790" s="2">
        <v>73050</v>
      </c>
    </row>
    <row r="1791" spans="1:5">
      <c r="A1791" t="s">
        <v>1955</v>
      </c>
      <c r="B1791" t="s">
        <v>262</v>
      </c>
      <c r="C1791" t="s">
        <v>33</v>
      </c>
      <c r="D1791" s="2">
        <v>38687</v>
      </c>
      <c r="E1791" s="2">
        <v>73050</v>
      </c>
    </row>
    <row r="1792" spans="1:5">
      <c r="A1792" t="s">
        <v>1956</v>
      </c>
      <c r="B1792" t="s">
        <v>262</v>
      </c>
      <c r="C1792" t="s">
        <v>33</v>
      </c>
      <c r="D1792" s="2">
        <v>38687</v>
      </c>
      <c r="E1792" s="2">
        <v>73050</v>
      </c>
    </row>
    <row r="1793" spans="1:5">
      <c r="A1793" t="s">
        <v>1957</v>
      </c>
      <c r="B1793" t="s">
        <v>262</v>
      </c>
      <c r="C1793" t="s">
        <v>33</v>
      </c>
      <c r="D1793" s="2">
        <v>38687</v>
      </c>
      <c r="E1793" s="2">
        <v>73050</v>
      </c>
    </row>
    <row r="1794" spans="1:5">
      <c r="A1794" t="s">
        <v>1958</v>
      </c>
      <c r="B1794" t="s">
        <v>262</v>
      </c>
      <c r="C1794" t="s">
        <v>33</v>
      </c>
      <c r="D1794" s="2">
        <v>38687</v>
      </c>
      <c r="E1794" s="2">
        <v>73050</v>
      </c>
    </row>
    <row r="1795" spans="1:5">
      <c r="A1795" t="s">
        <v>455</v>
      </c>
      <c r="B1795" t="s">
        <v>262</v>
      </c>
      <c r="C1795" t="s">
        <v>33</v>
      </c>
      <c r="D1795" s="2">
        <v>38687</v>
      </c>
      <c r="E1795" s="2">
        <v>73050</v>
      </c>
    </row>
    <row r="1796" spans="1:5">
      <c r="A1796" t="s">
        <v>456</v>
      </c>
      <c r="B1796" t="s">
        <v>262</v>
      </c>
      <c r="C1796" t="s">
        <v>33</v>
      </c>
      <c r="D1796" s="2">
        <v>38687</v>
      </c>
      <c r="E1796" s="2">
        <v>73050</v>
      </c>
    </row>
    <row r="1797" spans="1:5">
      <c r="A1797" t="s">
        <v>1671</v>
      </c>
      <c r="B1797" t="s">
        <v>262</v>
      </c>
      <c r="C1797" t="s">
        <v>33</v>
      </c>
      <c r="D1797" s="2">
        <v>38687</v>
      </c>
      <c r="E1797" s="2">
        <v>73050</v>
      </c>
    </row>
    <row r="1798" spans="1:5">
      <c r="A1798" t="s">
        <v>1672</v>
      </c>
      <c r="B1798" t="s">
        <v>262</v>
      </c>
      <c r="C1798" t="s">
        <v>33</v>
      </c>
      <c r="D1798" s="2">
        <v>38687</v>
      </c>
      <c r="E1798" s="2">
        <v>73050</v>
      </c>
    </row>
    <row r="1799" spans="1:5">
      <c r="A1799" t="s">
        <v>1104</v>
      </c>
      <c r="B1799" t="s">
        <v>262</v>
      </c>
      <c r="C1799" t="s">
        <v>33</v>
      </c>
      <c r="D1799" s="2">
        <v>38687</v>
      </c>
      <c r="E1799" s="2">
        <v>73050</v>
      </c>
    </row>
    <row r="1800" spans="1:5">
      <c r="A1800" t="s">
        <v>2526</v>
      </c>
      <c r="B1800" t="s">
        <v>262</v>
      </c>
      <c r="C1800" t="s">
        <v>33</v>
      </c>
      <c r="D1800" s="2">
        <v>38687</v>
      </c>
      <c r="E1800" s="2">
        <v>73050</v>
      </c>
    </row>
    <row r="1801" spans="1:5">
      <c r="A1801" t="s">
        <v>2527</v>
      </c>
      <c r="B1801" t="s">
        <v>262</v>
      </c>
      <c r="C1801" t="s">
        <v>33</v>
      </c>
      <c r="D1801" s="2">
        <v>38687</v>
      </c>
      <c r="E1801" s="2">
        <v>73050</v>
      </c>
    </row>
    <row r="1802" spans="1:5">
      <c r="A1802" t="s">
        <v>2528</v>
      </c>
      <c r="B1802" t="s">
        <v>262</v>
      </c>
      <c r="C1802" t="s">
        <v>33</v>
      </c>
      <c r="D1802" s="2">
        <v>38687</v>
      </c>
      <c r="E1802" s="2">
        <v>73050</v>
      </c>
    </row>
    <row r="1803" spans="1:5">
      <c r="A1803" t="s">
        <v>457</v>
      </c>
      <c r="B1803" t="s">
        <v>262</v>
      </c>
      <c r="C1803" t="s">
        <v>33</v>
      </c>
      <c r="D1803" s="2">
        <v>38687</v>
      </c>
      <c r="E1803" s="2">
        <v>73050</v>
      </c>
    </row>
    <row r="1804" spans="1:5">
      <c r="A1804" t="s">
        <v>573</v>
      </c>
      <c r="B1804" t="s">
        <v>262</v>
      </c>
      <c r="C1804" t="s">
        <v>33</v>
      </c>
      <c r="D1804" s="2">
        <v>38687</v>
      </c>
      <c r="E1804" s="2">
        <v>73050</v>
      </c>
    </row>
    <row r="1805" spans="1:5">
      <c r="A1805" t="s">
        <v>1673</v>
      </c>
      <c r="B1805" t="s">
        <v>262</v>
      </c>
      <c r="C1805" t="s">
        <v>33</v>
      </c>
      <c r="D1805" s="2">
        <v>38687</v>
      </c>
      <c r="E1805" s="2">
        <v>73050</v>
      </c>
    </row>
    <row r="1806" spans="1:5">
      <c r="A1806" t="s">
        <v>1674</v>
      </c>
      <c r="B1806" t="s">
        <v>262</v>
      </c>
      <c r="C1806" t="s">
        <v>33</v>
      </c>
      <c r="D1806" s="2">
        <v>38687</v>
      </c>
      <c r="E1806" s="2">
        <v>73050</v>
      </c>
    </row>
    <row r="1807" spans="1:5">
      <c r="A1807" t="s">
        <v>1105</v>
      </c>
      <c r="B1807" t="s">
        <v>262</v>
      </c>
      <c r="C1807" t="s">
        <v>33</v>
      </c>
      <c r="D1807" s="2">
        <v>38687</v>
      </c>
      <c r="E1807" s="2">
        <v>73050</v>
      </c>
    </row>
    <row r="1808" spans="1:5">
      <c r="A1808" t="s">
        <v>2529</v>
      </c>
      <c r="B1808" t="s">
        <v>262</v>
      </c>
      <c r="C1808" t="s">
        <v>33</v>
      </c>
      <c r="D1808" s="2">
        <v>38687</v>
      </c>
      <c r="E1808" s="2">
        <v>73050</v>
      </c>
    </row>
    <row r="1809" spans="1:5">
      <c r="A1809" t="s">
        <v>2530</v>
      </c>
      <c r="B1809" t="s">
        <v>262</v>
      </c>
      <c r="C1809" t="s">
        <v>33</v>
      </c>
      <c r="D1809" s="2">
        <v>38687</v>
      </c>
      <c r="E1809" s="2">
        <v>73050</v>
      </c>
    </row>
    <row r="1810" spans="1:5">
      <c r="A1810" t="s">
        <v>2531</v>
      </c>
      <c r="B1810" t="s">
        <v>262</v>
      </c>
      <c r="C1810" t="s">
        <v>33</v>
      </c>
      <c r="D1810" s="2">
        <v>38687</v>
      </c>
      <c r="E1810" s="2">
        <v>73050</v>
      </c>
    </row>
    <row r="1811" spans="1:5">
      <c r="A1811" t="s">
        <v>458</v>
      </c>
      <c r="B1811" t="s">
        <v>262</v>
      </c>
      <c r="C1811" t="s">
        <v>33</v>
      </c>
      <c r="D1811" s="2">
        <v>38687</v>
      </c>
      <c r="E1811" s="2">
        <v>73050</v>
      </c>
    </row>
    <row r="1812" spans="1:5">
      <c r="A1812" t="s">
        <v>459</v>
      </c>
      <c r="B1812" t="s">
        <v>262</v>
      </c>
      <c r="C1812" t="s">
        <v>33</v>
      </c>
      <c r="D1812" s="2">
        <v>38687</v>
      </c>
      <c r="E1812" s="2">
        <v>73050</v>
      </c>
    </row>
    <row r="1813" spans="1:5">
      <c r="A1813" t="s">
        <v>1274</v>
      </c>
      <c r="B1813" t="s">
        <v>262</v>
      </c>
      <c r="C1813" t="s">
        <v>33</v>
      </c>
      <c r="D1813" s="2">
        <v>38687</v>
      </c>
      <c r="E1813" s="2">
        <v>73050</v>
      </c>
    </row>
    <row r="1814" spans="1:5">
      <c r="A1814" t="s">
        <v>1675</v>
      </c>
      <c r="B1814" t="s">
        <v>262</v>
      </c>
      <c r="C1814" t="s">
        <v>33</v>
      </c>
      <c r="D1814" s="2">
        <v>38687</v>
      </c>
      <c r="E1814" s="2">
        <v>73050</v>
      </c>
    </row>
    <row r="1815" spans="1:5">
      <c r="A1815" t="s">
        <v>1676</v>
      </c>
      <c r="B1815" t="s">
        <v>262</v>
      </c>
      <c r="C1815" t="s">
        <v>33</v>
      </c>
      <c r="D1815" s="2">
        <v>38687</v>
      </c>
      <c r="E1815" s="2">
        <v>73050</v>
      </c>
    </row>
    <row r="1816" spans="1:5">
      <c r="A1816" t="s">
        <v>1106</v>
      </c>
      <c r="B1816" t="s">
        <v>262</v>
      </c>
      <c r="C1816" t="s">
        <v>33</v>
      </c>
      <c r="D1816" s="2">
        <v>38687</v>
      </c>
      <c r="E1816" s="2">
        <v>73050</v>
      </c>
    </row>
    <row r="1817" spans="1:5">
      <c r="A1817" t="s">
        <v>1275</v>
      </c>
      <c r="B1817" t="s">
        <v>262</v>
      </c>
      <c r="C1817" t="s">
        <v>33</v>
      </c>
      <c r="D1817" s="2">
        <v>38687</v>
      </c>
      <c r="E1817" s="2">
        <v>73050</v>
      </c>
    </row>
    <row r="1818" spans="1:5">
      <c r="A1818" t="s">
        <v>2532</v>
      </c>
      <c r="B1818" t="s">
        <v>262</v>
      </c>
      <c r="C1818" t="s">
        <v>33</v>
      </c>
      <c r="D1818" s="2">
        <v>38687</v>
      </c>
      <c r="E1818" s="2">
        <v>73050</v>
      </c>
    </row>
    <row r="1819" spans="1:5">
      <c r="A1819" t="s">
        <v>2533</v>
      </c>
      <c r="B1819" t="s">
        <v>262</v>
      </c>
      <c r="C1819" t="s">
        <v>33</v>
      </c>
      <c r="D1819" s="2">
        <v>38687</v>
      </c>
      <c r="E1819" s="2">
        <v>73050</v>
      </c>
    </row>
    <row r="1820" spans="1:5">
      <c r="A1820" t="s">
        <v>2534</v>
      </c>
      <c r="B1820" t="s">
        <v>262</v>
      </c>
      <c r="C1820" t="s">
        <v>33</v>
      </c>
      <c r="D1820" s="2">
        <v>38687</v>
      </c>
      <c r="E1820" s="2">
        <v>73050</v>
      </c>
    </row>
    <row r="1821" spans="1:5">
      <c r="A1821" t="s">
        <v>460</v>
      </c>
      <c r="B1821" t="s">
        <v>262</v>
      </c>
      <c r="C1821" t="s">
        <v>33</v>
      </c>
      <c r="D1821" s="2">
        <v>38687</v>
      </c>
      <c r="E1821" s="2">
        <v>73050</v>
      </c>
    </row>
    <row r="1822" spans="1:5">
      <c r="A1822" t="s">
        <v>574</v>
      </c>
      <c r="B1822" t="s">
        <v>262</v>
      </c>
      <c r="C1822" t="s">
        <v>33</v>
      </c>
      <c r="D1822" s="2">
        <v>38687</v>
      </c>
      <c r="E1822" s="2">
        <v>73050</v>
      </c>
    </row>
    <row r="1823" spans="1:5">
      <c r="A1823" t="s">
        <v>1276</v>
      </c>
      <c r="B1823" t="s">
        <v>262</v>
      </c>
      <c r="C1823" t="s">
        <v>33</v>
      </c>
      <c r="D1823" s="2">
        <v>38687</v>
      </c>
      <c r="E1823" s="2">
        <v>73050</v>
      </c>
    </row>
    <row r="1824" spans="1:5">
      <c r="A1824" t="s">
        <v>1677</v>
      </c>
      <c r="B1824" t="s">
        <v>262</v>
      </c>
      <c r="C1824" t="s">
        <v>33</v>
      </c>
      <c r="D1824" s="2">
        <v>38687</v>
      </c>
      <c r="E1824" s="2">
        <v>73050</v>
      </c>
    </row>
    <row r="1825" spans="1:5">
      <c r="A1825" t="s">
        <v>1678</v>
      </c>
      <c r="B1825" t="s">
        <v>262</v>
      </c>
      <c r="C1825" t="s">
        <v>33</v>
      </c>
      <c r="D1825" s="2">
        <v>38687</v>
      </c>
      <c r="E1825" s="2">
        <v>73050</v>
      </c>
    </row>
    <row r="1826" spans="1:5">
      <c r="A1826" t="s">
        <v>1107</v>
      </c>
      <c r="B1826" t="s">
        <v>262</v>
      </c>
      <c r="C1826" t="s">
        <v>33</v>
      </c>
      <c r="D1826" s="2">
        <v>38687</v>
      </c>
      <c r="E1826" s="2">
        <v>73050</v>
      </c>
    </row>
    <row r="1827" spans="1:5">
      <c r="A1827" t="s">
        <v>1277</v>
      </c>
      <c r="B1827" t="s">
        <v>262</v>
      </c>
      <c r="C1827" t="s">
        <v>33</v>
      </c>
      <c r="D1827" s="2">
        <v>38687</v>
      </c>
      <c r="E1827" s="2">
        <v>73050</v>
      </c>
    </row>
    <row r="1828" spans="1:5">
      <c r="A1828" t="s">
        <v>2535</v>
      </c>
      <c r="B1828" t="s">
        <v>262</v>
      </c>
      <c r="C1828" t="s">
        <v>33</v>
      </c>
      <c r="D1828" s="2">
        <v>38687</v>
      </c>
      <c r="E1828" s="2">
        <v>73050</v>
      </c>
    </row>
    <row r="1829" spans="1:5">
      <c r="A1829" t="s">
        <v>2536</v>
      </c>
      <c r="B1829" t="s">
        <v>262</v>
      </c>
      <c r="C1829" t="s">
        <v>33</v>
      </c>
      <c r="D1829" s="2">
        <v>38687</v>
      </c>
      <c r="E1829" s="2">
        <v>73050</v>
      </c>
    </row>
    <row r="1830" spans="1:5">
      <c r="A1830" t="s">
        <v>2537</v>
      </c>
      <c r="B1830" t="s">
        <v>262</v>
      </c>
      <c r="C1830" t="s">
        <v>33</v>
      </c>
      <c r="D1830" s="2">
        <v>38687</v>
      </c>
      <c r="E1830" s="2">
        <v>73050</v>
      </c>
    </row>
    <row r="1831" spans="1:5">
      <c r="A1831" t="s">
        <v>461</v>
      </c>
      <c r="B1831" t="s">
        <v>262</v>
      </c>
      <c r="C1831" t="s">
        <v>33</v>
      </c>
      <c r="D1831" s="2">
        <v>38687</v>
      </c>
      <c r="E1831" s="2">
        <v>73050</v>
      </c>
    </row>
    <row r="1832" spans="1:5">
      <c r="A1832" t="s">
        <v>462</v>
      </c>
      <c r="B1832" t="s">
        <v>262</v>
      </c>
      <c r="C1832" t="s">
        <v>33</v>
      </c>
      <c r="D1832" s="2">
        <v>38687</v>
      </c>
      <c r="E1832" s="2">
        <v>73050</v>
      </c>
    </row>
    <row r="1833" spans="1:5">
      <c r="A1833" t="s">
        <v>1679</v>
      </c>
      <c r="B1833" t="s">
        <v>262</v>
      </c>
      <c r="C1833" t="s">
        <v>33</v>
      </c>
      <c r="D1833" s="2">
        <v>38687</v>
      </c>
      <c r="E1833" s="2">
        <v>73050</v>
      </c>
    </row>
    <row r="1834" spans="1:5">
      <c r="A1834" t="s">
        <v>1680</v>
      </c>
      <c r="B1834" t="s">
        <v>262</v>
      </c>
      <c r="C1834" t="s">
        <v>33</v>
      </c>
      <c r="D1834" s="2">
        <v>38687</v>
      </c>
      <c r="E1834" s="2">
        <v>73050</v>
      </c>
    </row>
    <row r="1835" spans="1:5">
      <c r="A1835" t="s">
        <v>1108</v>
      </c>
      <c r="B1835" t="s">
        <v>262</v>
      </c>
      <c r="C1835" t="s">
        <v>33</v>
      </c>
      <c r="D1835" s="2">
        <v>38687</v>
      </c>
      <c r="E1835" s="2">
        <v>73050</v>
      </c>
    </row>
    <row r="1836" spans="1:5">
      <c r="A1836" t="s">
        <v>2538</v>
      </c>
      <c r="B1836" t="s">
        <v>262</v>
      </c>
      <c r="C1836" t="s">
        <v>33</v>
      </c>
      <c r="D1836" s="2">
        <v>38687</v>
      </c>
      <c r="E1836" s="2">
        <v>73050</v>
      </c>
    </row>
    <row r="1837" spans="1:5">
      <c r="A1837" t="s">
        <v>2539</v>
      </c>
      <c r="B1837" t="s">
        <v>262</v>
      </c>
      <c r="C1837" t="s">
        <v>33</v>
      </c>
      <c r="D1837" s="2">
        <v>38687</v>
      </c>
      <c r="E1837" s="2">
        <v>73050</v>
      </c>
    </row>
    <row r="1838" spans="1:5">
      <c r="A1838" t="s">
        <v>2540</v>
      </c>
      <c r="B1838" t="s">
        <v>262</v>
      </c>
      <c r="C1838" t="s">
        <v>33</v>
      </c>
      <c r="D1838" s="2">
        <v>38687</v>
      </c>
      <c r="E1838" s="2">
        <v>73050</v>
      </c>
    </row>
    <row r="1839" spans="1:5">
      <c r="A1839" t="s">
        <v>463</v>
      </c>
      <c r="B1839" t="s">
        <v>262</v>
      </c>
      <c r="C1839" t="s">
        <v>33</v>
      </c>
      <c r="D1839" s="2">
        <v>38687</v>
      </c>
      <c r="E1839" s="2">
        <v>73050</v>
      </c>
    </row>
    <row r="1840" spans="1:5">
      <c r="A1840" t="s">
        <v>464</v>
      </c>
      <c r="B1840" t="s">
        <v>262</v>
      </c>
      <c r="C1840" t="s">
        <v>33</v>
      </c>
      <c r="D1840" s="2">
        <v>38687</v>
      </c>
      <c r="E1840" s="2">
        <v>73050</v>
      </c>
    </row>
    <row r="1841" spans="1:5">
      <c r="A1841" t="s">
        <v>1278</v>
      </c>
      <c r="B1841" t="s">
        <v>262</v>
      </c>
      <c r="C1841" t="s">
        <v>33</v>
      </c>
      <c r="D1841" s="2">
        <v>38687</v>
      </c>
      <c r="E1841" s="2">
        <v>73050</v>
      </c>
    </row>
    <row r="1842" spans="1:5">
      <c r="A1842" t="s">
        <v>1681</v>
      </c>
      <c r="B1842" t="s">
        <v>262</v>
      </c>
      <c r="C1842" t="s">
        <v>33</v>
      </c>
      <c r="D1842" s="2">
        <v>38687</v>
      </c>
      <c r="E1842" s="2">
        <v>73050</v>
      </c>
    </row>
    <row r="1843" spans="1:5">
      <c r="A1843" t="s">
        <v>1682</v>
      </c>
      <c r="B1843" t="s">
        <v>262</v>
      </c>
      <c r="C1843" t="s">
        <v>33</v>
      </c>
      <c r="D1843" s="2">
        <v>38687</v>
      </c>
      <c r="E1843" s="2">
        <v>73050</v>
      </c>
    </row>
    <row r="1844" spans="1:5">
      <c r="A1844" t="s">
        <v>1109</v>
      </c>
      <c r="B1844" t="s">
        <v>262</v>
      </c>
      <c r="C1844" t="s">
        <v>33</v>
      </c>
      <c r="D1844" s="2">
        <v>38687</v>
      </c>
      <c r="E1844" s="2">
        <v>73050</v>
      </c>
    </row>
    <row r="1845" spans="1:5">
      <c r="A1845" t="s">
        <v>1279</v>
      </c>
      <c r="B1845" t="s">
        <v>262</v>
      </c>
      <c r="C1845" t="s">
        <v>33</v>
      </c>
      <c r="D1845" s="2">
        <v>38687</v>
      </c>
      <c r="E1845" s="2">
        <v>73050</v>
      </c>
    </row>
    <row r="1846" spans="1:5">
      <c r="A1846" t="s">
        <v>2541</v>
      </c>
      <c r="B1846" t="s">
        <v>262</v>
      </c>
      <c r="C1846" t="s">
        <v>33</v>
      </c>
      <c r="D1846" s="2">
        <v>38687</v>
      </c>
      <c r="E1846" s="2">
        <v>73050</v>
      </c>
    </row>
    <row r="1847" spans="1:5">
      <c r="A1847" t="s">
        <v>2542</v>
      </c>
      <c r="B1847" t="s">
        <v>262</v>
      </c>
      <c r="C1847" t="s">
        <v>33</v>
      </c>
      <c r="D1847" s="2">
        <v>38687</v>
      </c>
      <c r="E1847" s="2">
        <v>73050</v>
      </c>
    </row>
    <row r="1848" spans="1:5">
      <c r="A1848" t="s">
        <v>2543</v>
      </c>
      <c r="B1848" t="s">
        <v>262</v>
      </c>
      <c r="C1848" t="s">
        <v>33</v>
      </c>
      <c r="D1848" s="2">
        <v>38687</v>
      </c>
      <c r="E1848" s="2">
        <v>73050</v>
      </c>
    </row>
    <row r="1849" spans="1:5">
      <c r="A1849" t="s">
        <v>465</v>
      </c>
      <c r="B1849" t="s">
        <v>262</v>
      </c>
      <c r="C1849" t="s">
        <v>33</v>
      </c>
      <c r="D1849" s="2">
        <v>38687</v>
      </c>
      <c r="E1849" s="2">
        <v>73050</v>
      </c>
    </row>
    <row r="1850" spans="1:5">
      <c r="A1850" t="s">
        <v>466</v>
      </c>
      <c r="B1850" t="s">
        <v>262</v>
      </c>
      <c r="C1850" t="s">
        <v>33</v>
      </c>
      <c r="D1850" s="2">
        <v>38687</v>
      </c>
      <c r="E1850" s="2">
        <v>73050</v>
      </c>
    </row>
    <row r="1851" spans="1:5">
      <c r="A1851" t="s">
        <v>1280</v>
      </c>
      <c r="B1851" t="s">
        <v>262</v>
      </c>
      <c r="C1851" t="s">
        <v>33</v>
      </c>
      <c r="D1851" s="2">
        <v>38687</v>
      </c>
      <c r="E1851" s="2">
        <v>73050</v>
      </c>
    </row>
    <row r="1852" spans="1:5">
      <c r="A1852" t="s">
        <v>1683</v>
      </c>
      <c r="B1852" t="s">
        <v>262</v>
      </c>
      <c r="C1852" t="s">
        <v>33</v>
      </c>
      <c r="D1852" s="2">
        <v>38687</v>
      </c>
      <c r="E1852" s="2">
        <v>73050</v>
      </c>
    </row>
    <row r="1853" spans="1:5">
      <c r="A1853" t="s">
        <v>1684</v>
      </c>
      <c r="B1853" t="s">
        <v>262</v>
      </c>
      <c r="C1853" t="s">
        <v>33</v>
      </c>
      <c r="D1853" s="2">
        <v>38687</v>
      </c>
      <c r="E1853" s="2">
        <v>73050</v>
      </c>
    </row>
    <row r="1854" spans="1:5">
      <c r="A1854" t="s">
        <v>1110</v>
      </c>
      <c r="B1854" t="s">
        <v>262</v>
      </c>
      <c r="C1854" t="s">
        <v>33</v>
      </c>
      <c r="D1854" s="2">
        <v>38687</v>
      </c>
      <c r="E1854" s="2">
        <v>73050</v>
      </c>
    </row>
    <row r="1855" spans="1:5">
      <c r="A1855" t="s">
        <v>1281</v>
      </c>
      <c r="B1855" t="s">
        <v>262</v>
      </c>
      <c r="C1855" t="s">
        <v>33</v>
      </c>
      <c r="D1855" s="2">
        <v>38687</v>
      </c>
      <c r="E1855" s="2">
        <v>73050</v>
      </c>
    </row>
    <row r="1856" spans="1:5">
      <c r="A1856" t="s">
        <v>2544</v>
      </c>
      <c r="B1856" t="s">
        <v>262</v>
      </c>
      <c r="C1856" t="s">
        <v>33</v>
      </c>
      <c r="D1856" s="2">
        <v>38687</v>
      </c>
      <c r="E1856" s="2">
        <v>73050</v>
      </c>
    </row>
    <row r="1857" spans="1:5">
      <c r="A1857" t="s">
        <v>2545</v>
      </c>
      <c r="B1857" t="s">
        <v>262</v>
      </c>
      <c r="C1857" t="s">
        <v>33</v>
      </c>
      <c r="D1857" s="2">
        <v>38687</v>
      </c>
      <c r="E1857" s="2">
        <v>73050</v>
      </c>
    </row>
    <row r="1858" spans="1:5">
      <c r="A1858" t="s">
        <v>2546</v>
      </c>
      <c r="B1858" t="s">
        <v>262</v>
      </c>
      <c r="C1858" t="s">
        <v>33</v>
      </c>
      <c r="D1858" s="2">
        <v>38687</v>
      </c>
      <c r="E1858" s="2">
        <v>73050</v>
      </c>
    </row>
    <row r="1859" spans="1:5">
      <c r="A1859" t="s">
        <v>467</v>
      </c>
      <c r="B1859" t="s">
        <v>262</v>
      </c>
      <c r="C1859" t="s">
        <v>33</v>
      </c>
      <c r="D1859" s="2">
        <v>38687</v>
      </c>
      <c r="E1859" s="2">
        <v>73050</v>
      </c>
    </row>
    <row r="1860" spans="1:5">
      <c r="A1860" t="s">
        <v>575</v>
      </c>
      <c r="B1860" t="s">
        <v>262</v>
      </c>
      <c r="C1860" t="s">
        <v>33</v>
      </c>
      <c r="D1860" s="2">
        <v>38687</v>
      </c>
      <c r="E1860" s="2">
        <v>73050</v>
      </c>
    </row>
    <row r="1861" spans="1:5">
      <c r="A1861" t="s">
        <v>1685</v>
      </c>
      <c r="B1861" t="s">
        <v>262</v>
      </c>
      <c r="C1861" t="s">
        <v>33</v>
      </c>
      <c r="D1861" s="2">
        <v>38687</v>
      </c>
      <c r="E1861" s="2">
        <v>73050</v>
      </c>
    </row>
    <row r="1862" spans="1:5">
      <c r="A1862" t="s">
        <v>1686</v>
      </c>
      <c r="B1862" t="s">
        <v>262</v>
      </c>
      <c r="C1862" t="s">
        <v>33</v>
      </c>
      <c r="D1862" s="2">
        <v>38687</v>
      </c>
      <c r="E1862" s="2">
        <v>73050</v>
      </c>
    </row>
    <row r="1863" spans="1:5">
      <c r="A1863" t="s">
        <v>1111</v>
      </c>
      <c r="B1863" t="s">
        <v>262</v>
      </c>
      <c r="C1863" t="s">
        <v>33</v>
      </c>
      <c r="D1863" s="2">
        <v>38687</v>
      </c>
      <c r="E1863" s="2">
        <v>73050</v>
      </c>
    </row>
    <row r="1864" spans="1:5">
      <c r="A1864" t="s">
        <v>2547</v>
      </c>
      <c r="B1864" t="s">
        <v>262</v>
      </c>
      <c r="C1864" t="s">
        <v>33</v>
      </c>
      <c r="D1864" s="2">
        <v>38687</v>
      </c>
      <c r="E1864" s="2">
        <v>73050</v>
      </c>
    </row>
    <row r="1865" spans="1:5">
      <c r="A1865" t="s">
        <v>2548</v>
      </c>
      <c r="B1865" t="s">
        <v>262</v>
      </c>
      <c r="C1865" t="s">
        <v>33</v>
      </c>
      <c r="D1865" s="2">
        <v>38687</v>
      </c>
      <c r="E1865" s="2">
        <v>73050</v>
      </c>
    </row>
    <row r="1866" spans="1:5">
      <c r="A1866" t="s">
        <v>2549</v>
      </c>
      <c r="B1866" t="s">
        <v>262</v>
      </c>
      <c r="C1866" t="s">
        <v>33</v>
      </c>
      <c r="D1866" s="2">
        <v>38687</v>
      </c>
      <c r="E1866" s="2">
        <v>73050</v>
      </c>
    </row>
    <row r="1867" spans="1:5">
      <c r="A1867" t="s">
        <v>468</v>
      </c>
      <c r="B1867" t="s">
        <v>262</v>
      </c>
      <c r="C1867" t="s">
        <v>33</v>
      </c>
      <c r="D1867" s="2">
        <v>38687</v>
      </c>
      <c r="E1867" s="2">
        <v>73050</v>
      </c>
    </row>
    <row r="1868" spans="1:5">
      <c r="A1868" t="s">
        <v>469</v>
      </c>
      <c r="B1868" t="s">
        <v>262</v>
      </c>
      <c r="C1868" t="s">
        <v>33</v>
      </c>
      <c r="D1868" s="2">
        <v>38687</v>
      </c>
      <c r="E1868" s="2">
        <v>73050</v>
      </c>
    </row>
    <row r="1869" spans="1:5">
      <c r="A1869" t="s">
        <v>1282</v>
      </c>
      <c r="B1869" t="s">
        <v>262</v>
      </c>
      <c r="C1869" t="s">
        <v>33</v>
      </c>
      <c r="D1869" s="2">
        <v>38687</v>
      </c>
      <c r="E1869" s="2">
        <v>73050</v>
      </c>
    </row>
    <row r="1870" spans="1:5">
      <c r="A1870" t="s">
        <v>1687</v>
      </c>
      <c r="B1870" t="s">
        <v>262</v>
      </c>
      <c r="C1870" t="s">
        <v>33</v>
      </c>
      <c r="D1870" s="2">
        <v>38687</v>
      </c>
      <c r="E1870" s="2">
        <v>73050</v>
      </c>
    </row>
    <row r="1871" spans="1:5">
      <c r="A1871" t="s">
        <v>1688</v>
      </c>
      <c r="B1871" t="s">
        <v>262</v>
      </c>
      <c r="C1871" t="s">
        <v>33</v>
      </c>
      <c r="D1871" s="2">
        <v>38687</v>
      </c>
      <c r="E1871" s="2">
        <v>73050</v>
      </c>
    </row>
    <row r="1872" spans="1:5">
      <c r="A1872" t="s">
        <v>1112</v>
      </c>
      <c r="B1872" t="s">
        <v>262</v>
      </c>
      <c r="C1872" t="s">
        <v>33</v>
      </c>
      <c r="D1872" s="2">
        <v>38687</v>
      </c>
      <c r="E1872" s="2">
        <v>73050</v>
      </c>
    </row>
    <row r="1873" spans="1:5">
      <c r="A1873" t="s">
        <v>1283</v>
      </c>
      <c r="B1873" t="s">
        <v>262</v>
      </c>
      <c r="C1873" t="s">
        <v>33</v>
      </c>
      <c r="D1873" s="2">
        <v>38687</v>
      </c>
      <c r="E1873" s="2">
        <v>73050</v>
      </c>
    </row>
    <row r="1874" spans="1:5">
      <c r="A1874" t="s">
        <v>2550</v>
      </c>
      <c r="B1874" t="s">
        <v>262</v>
      </c>
      <c r="C1874" t="s">
        <v>33</v>
      </c>
      <c r="D1874" s="2">
        <v>38687</v>
      </c>
      <c r="E1874" s="2">
        <v>73050</v>
      </c>
    </row>
    <row r="1875" spans="1:5">
      <c r="A1875" t="s">
        <v>2551</v>
      </c>
      <c r="B1875" t="s">
        <v>262</v>
      </c>
      <c r="C1875" t="s">
        <v>33</v>
      </c>
      <c r="D1875" s="2">
        <v>38687</v>
      </c>
      <c r="E1875" s="2">
        <v>73050</v>
      </c>
    </row>
    <row r="1876" spans="1:5">
      <c r="A1876" t="s">
        <v>2552</v>
      </c>
      <c r="B1876" t="s">
        <v>262</v>
      </c>
      <c r="C1876" t="s">
        <v>33</v>
      </c>
      <c r="D1876" s="2">
        <v>38687</v>
      </c>
      <c r="E1876" s="2">
        <v>73050</v>
      </c>
    </row>
    <row r="1877" spans="1:5">
      <c r="A1877" t="s">
        <v>470</v>
      </c>
      <c r="B1877" t="s">
        <v>262</v>
      </c>
      <c r="C1877" t="s">
        <v>33</v>
      </c>
      <c r="D1877" s="2">
        <v>38687</v>
      </c>
      <c r="E1877" s="2">
        <v>73050</v>
      </c>
    </row>
    <row r="1878" spans="1:5">
      <c r="A1878" t="s">
        <v>471</v>
      </c>
      <c r="B1878" t="s">
        <v>262</v>
      </c>
      <c r="C1878" t="s">
        <v>33</v>
      </c>
      <c r="D1878" s="2">
        <v>38687</v>
      </c>
      <c r="E1878" s="2">
        <v>73050</v>
      </c>
    </row>
    <row r="1879" spans="1:5">
      <c r="A1879" t="s">
        <v>1284</v>
      </c>
      <c r="B1879" t="s">
        <v>262</v>
      </c>
      <c r="C1879" t="s">
        <v>33</v>
      </c>
      <c r="D1879" s="2">
        <v>38687</v>
      </c>
      <c r="E1879" s="2">
        <v>73050</v>
      </c>
    </row>
    <row r="1880" spans="1:5">
      <c r="A1880" t="s">
        <v>1689</v>
      </c>
      <c r="B1880" t="s">
        <v>262</v>
      </c>
      <c r="C1880" t="s">
        <v>33</v>
      </c>
      <c r="D1880" s="2">
        <v>38687</v>
      </c>
      <c r="E1880" s="2">
        <v>73050</v>
      </c>
    </row>
    <row r="1881" spans="1:5">
      <c r="A1881" t="s">
        <v>1690</v>
      </c>
      <c r="B1881" t="s">
        <v>262</v>
      </c>
      <c r="C1881" t="s">
        <v>33</v>
      </c>
      <c r="D1881" s="2">
        <v>38687</v>
      </c>
      <c r="E1881" s="2">
        <v>73050</v>
      </c>
    </row>
    <row r="1882" spans="1:5">
      <c r="A1882" t="s">
        <v>1113</v>
      </c>
      <c r="B1882" t="s">
        <v>262</v>
      </c>
      <c r="C1882" t="s">
        <v>33</v>
      </c>
      <c r="D1882" s="2">
        <v>38687</v>
      </c>
      <c r="E1882" s="2">
        <v>73050</v>
      </c>
    </row>
    <row r="1883" spans="1:5">
      <c r="A1883" t="s">
        <v>1285</v>
      </c>
      <c r="B1883" t="s">
        <v>262</v>
      </c>
      <c r="C1883" t="s">
        <v>33</v>
      </c>
      <c r="D1883" s="2">
        <v>38687</v>
      </c>
      <c r="E1883" s="2">
        <v>73050</v>
      </c>
    </row>
    <row r="1884" spans="1:5">
      <c r="A1884" t="s">
        <v>2553</v>
      </c>
      <c r="B1884" t="s">
        <v>262</v>
      </c>
      <c r="C1884" t="s">
        <v>33</v>
      </c>
      <c r="D1884" s="2">
        <v>38687</v>
      </c>
      <c r="E1884" s="2">
        <v>73050</v>
      </c>
    </row>
    <row r="1885" spans="1:5">
      <c r="A1885" t="s">
        <v>2554</v>
      </c>
      <c r="B1885" t="s">
        <v>262</v>
      </c>
      <c r="C1885" t="s">
        <v>33</v>
      </c>
      <c r="D1885" s="2">
        <v>38687</v>
      </c>
      <c r="E1885" s="2">
        <v>73050</v>
      </c>
    </row>
    <row r="1886" spans="1:5">
      <c r="A1886" t="s">
        <v>2555</v>
      </c>
      <c r="B1886" t="s">
        <v>262</v>
      </c>
      <c r="C1886" t="s">
        <v>33</v>
      </c>
      <c r="D1886" s="2">
        <v>38687</v>
      </c>
      <c r="E1886" s="2">
        <v>73050</v>
      </c>
    </row>
    <row r="1887" spans="1:5">
      <c r="A1887" t="s">
        <v>472</v>
      </c>
      <c r="B1887" t="s">
        <v>262</v>
      </c>
      <c r="C1887" t="s">
        <v>33</v>
      </c>
      <c r="D1887" s="2">
        <v>38687</v>
      </c>
      <c r="E1887" s="2">
        <v>73050</v>
      </c>
    </row>
    <row r="1888" spans="1:5">
      <c r="A1888" t="s">
        <v>473</v>
      </c>
      <c r="B1888" t="s">
        <v>262</v>
      </c>
      <c r="C1888" t="s">
        <v>33</v>
      </c>
      <c r="D1888" s="2">
        <v>38687</v>
      </c>
      <c r="E1888" s="2">
        <v>73050</v>
      </c>
    </row>
    <row r="1889" spans="1:5">
      <c r="A1889" t="s">
        <v>1691</v>
      </c>
      <c r="B1889" t="s">
        <v>262</v>
      </c>
      <c r="C1889" t="s">
        <v>33</v>
      </c>
      <c r="D1889" s="2">
        <v>38687</v>
      </c>
      <c r="E1889" s="2">
        <v>73050</v>
      </c>
    </row>
    <row r="1890" spans="1:5">
      <c r="A1890" t="s">
        <v>1692</v>
      </c>
      <c r="B1890" t="s">
        <v>262</v>
      </c>
      <c r="C1890" t="s">
        <v>33</v>
      </c>
      <c r="D1890" s="2">
        <v>38687</v>
      </c>
      <c r="E1890" s="2">
        <v>73050</v>
      </c>
    </row>
    <row r="1891" spans="1:5">
      <c r="A1891" t="s">
        <v>1114</v>
      </c>
      <c r="B1891" t="s">
        <v>262</v>
      </c>
      <c r="C1891" t="s">
        <v>33</v>
      </c>
      <c r="D1891" s="2">
        <v>38687</v>
      </c>
      <c r="E1891" s="2">
        <v>73050</v>
      </c>
    </row>
    <row r="1892" spans="1:5">
      <c r="A1892" t="s">
        <v>2556</v>
      </c>
      <c r="B1892" t="s">
        <v>262</v>
      </c>
      <c r="C1892" t="s">
        <v>33</v>
      </c>
      <c r="D1892" s="2">
        <v>38687</v>
      </c>
      <c r="E1892" s="2">
        <v>73050</v>
      </c>
    </row>
    <row r="1893" spans="1:5">
      <c r="A1893" t="s">
        <v>2557</v>
      </c>
      <c r="B1893" t="s">
        <v>262</v>
      </c>
      <c r="C1893" t="s">
        <v>33</v>
      </c>
      <c r="D1893" s="2">
        <v>38687</v>
      </c>
      <c r="E1893" s="2">
        <v>73050</v>
      </c>
    </row>
    <row r="1894" spans="1:5">
      <c r="A1894" t="s">
        <v>2558</v>
      </c>
      <c r="B1894" t="s">
        <v>262</v>
      </c>
      <c r="C1894" t="s">
        <v>33</v>
      </c>
      <c r="D1894" s="2">
        <v>38687</v>
      </c>
      <c r="E1894" s="2">
        <v>73050</v>
      </c>
    </row>
    <row r="1895" spans="1:5">
      <c r="A1895" t="s">
        <v>474</v>
      </c>
      <c r="B1895" t="s">
        <v>262</v>
      </c>
      <c r="C1895" t="s">
        <v>33</v>
      </c>
      <c r="D1895" s="2">
        <v>38687</v>
      </c>
      <c r="E1895" s="2">
        <v>73050</v>
      </c>
    </row>
    <row r="1896" spans="1:5">
      <c r="A1896" t="s">
        <v>475</v>
      </c>
      <c r="B1896" t="s">
        <v>262</v>
      </c>
      <c r="C1896" t="s">
        <v>33</v>
      </c>
      <c r="D1896" s="2">
        <v>38687</v>
      </c>
      <c r="E1896" s="2">
        <v>73050</v>
      </c>
    </row>
    <row r="1897" spans="1:5">
      <c r="A1897" t="s">
        <v>1286</v>
      </c>
      <c r="B1897" t="s">
        <v>262</v>
      </c>
      <c r="C1897" t="s">
        <v>33</v>
      </c>
      <c r="D1897" s="2">
        <v>38687</v>
      </c>
      <c r="E1897" s="2">
        <v>73050</v>
      </c>
    </row>
    <row r="1898" spans="1:5">
      <c r="A1898" t="s">
        <v>1693</v>
      </c>
      <c r="B1898" t="s">
        <v>262</v>
      </c>
      <c r="C1898" t="s">
        <v>33</v>
      </c>
      <c r="D1898" s="2">
        <v>38687</v>
      </c>
      <c r="E1898" s="2">
        <v>73050</v>
      </c>
    </row>
    <row r="1899" spans="1:5">
      <c r="A1899" t="s">
        <v>1694</v>
      </c>
      <c r="B1899" t="s">
        <v>262</v>
      </c>
      <c r="C1899" t="s">
        <v>33</v>
      </c>
      <c r="D1899" s="2">
        <v>38687</v>
      </c>
      <c r="E1899" s="2">
        <v>73050</v>
      </c>
    </row>
    <row r="1900" spans="1:5">
      <c r="A1900" t="s">
        <v>1115</v>
      </c>
      <c r="B1900" t="s">
        <v>262</v>
      </c>
      <c r="C1900" t="s">
        <v>33</v>
      </c>
      <c r="D1900" s="2">
        <v>38687</v>
      </c>
      <c r="E1900" s="2">
        <v>73050</v>
      </c>
    </row>
    <row r="1901" spans="1:5">
      <c r="A1901" t="s">
        <v>1287</v>
      </c>
      <c r="B1901" t="s">
        <v>262</v>
      </c>
      <c r="C1901" t="s">
        <v>33</v>
      </c>
      <c r="D1901" s="2">
        <v>38687</v>
      </c>
      <c r="E1901" s="2">
        <v>73050</v>
      </c>
    </row>
    <row r="1902" spans="1:5">
      <c r="A1902" t="s">
        <v>2559</v>
      </c>
      <c r="B1902" t="s">
        <v>262</v>
      </c>
      <c r="C1902" t="s">
        <v>33</v>
      </c>
      <c r="D1902" s="2">
        <v>38687</v>
      </c>
      <c r="E1902" s="2">
        <v>73050</v>
      </c>
    </row>
    <row r="1903" spans="1:5">
      <c r="A1903" t="s">
        <v>2560</v>
      </c>
      <c r="B1903" t="s">
        <v>262</v>
      </c>
      <c r="C1903" t="s">
        <v>33</v>
      </c>
      <c r="D1903" s="2">
        <v>38687</v>
      </c>
      <c r="E1903" s="2">
        <v>73050</v>
      </c>
    </row>
    <row r="1904" spans="1:5">
      <c r="A1904" t="s">
        <v>2561</v>
      </c>
      <c r="B1904" t="s">
        <v>262</v>
      </c>
      <c r="C1904" t="s">
        <v>33</v>
      </c>
      <c r="D1904" s="2">
        <v>38687</v>
      </c>
      <c r="E1904" s="2">
        <v>73050</v>
      </c>
    </row>
    <row r="1905" spans="1:5">
      <c r="A1905" t="s">
        <v>476</v>
      </c>
      <c r="B1905" t="s">
        <v>262</v>
      </c>
      <c r="C1905" t="s">
        <v>33</v>
      </c>
      <c r="D1905" s="2">
        <v>38687</v>
      </c>
      <c r="E1905" s="2">
        <v>73050</v>
      </c>
    </row>
    <row r="1906" spans="1:5">
      <c r="A1906" t="s">
        <v>477</v>
      </c>
      <c r="B1906" t="s">
        <v>262</v>
      </c>
      <c r="C1906" t="s">
        <v>33</v>
      </c>
      <c r="D1906" s="2">
        <v>38687</v>
      </c>
      <c r="E1906" s="2">
        <v>73050</v>
      </c>
    </row>
    <row r="1907" spans="1:5">
      <c r="A1907" t="s">
        <v>1288</v>
      </c>
      <c r="B1907" t="s">
        <v>262</v>
      </c>
      <c r="C1907" t="s">
        <v>33</v>
      </c>
      <c r="D1907" s="2">
        <v>38687</v>
      </c>
      <c r="E1907" s="2">
        <v>73050</v>
      </c>
    </row>
    <row r="1908" spans="1:5">
      <c r="A1908" t="s">
        <v>1695</v>
      </c>
      <c r="B1908" t="s">
        <v>262</v>
      </c>
      <c r="C1908" t="s">
        <v>33</v>
      </c>
      <c r="D1908" s="2">
        <v>38687</v>
      </c>
      <c r="E1908" s="2">
        <v>73050</v>
      </c>
    </row>
    <row r="1909" spans="1:5">
      <c r="A1909" t="s">
        <v>1696</v>
      </c>
      <c r="B1909" t="s">
        <v>262</v>
      </c>
      <c r="C1909" t="s">
        <v>33</v>
      </c>
      <c r="D1909" s="2">
        <v>38687</v>
      </c>
      <c r="E1909" s="2">
        <v>73050</v>
      </c>
    </row>
    <row r="1910" spans="1:5">
      <c r="A1910" t="s">
        <v>1116</v>
      </c>
      <c r="B1910" t="s">
        <v>262</v>
      </c>
      <c r="C1910" t="s">
        <v>33</v>
      </c>
      <c r="D1910" s="2">
        <v>38687</v>
      </c>
      <c r="E1910" s="2">
        <v>73050</v>
      </c>
    </row>
    <row r="1911" spans="1:5">
      <c r="A1911" t="s">
        <v>1289</v>
      </c>
      <c r="B1911" t="s">
        <v>262</v>
      </c>
      <c r="C1911" t="s">
        <v>33</v>
      </c>
      <c r="D1911" s="2">
        <v>38687</v>
      </c>
      <c r="E1911" s="2">
        <v>73050</v>
      </c>
    </row>
    <row r="1912" spans="1:5">
      <c r="A1912" t="s">
        <v>2562</v>
      </c>
      <c r="B1912" t="s">
        <v>262</v>
      </c>
      <c r="C1912" t="s">
        <v>33</v>
      </c>
      <c r="D1912" s="2">
        <v>38687</v>
      </c>
      <c r="E1912" s="2">
        <v>73050</v>
      </c>
    </row>
    <row r="1913" spans="1:5">
      <c r="A1913" t="s">
        <v>2563</v>
      </c>
      <c r="B1913" t="s">
        <v>262</v>
      </c>
      <c r="C1913" t="s">
        <v>33</v>
      </c>
      <c r="D1913" s="2">
        <v>38687</v>
      </c>
      <c r="E1913" s="2">
        <v>73050</v>
      </c>
    </row>
    <row r="1914" spans="1:5">
      <c r="A1914" t="s">
        <v>2564</v>
      </c>
      <c r="B1914" t="s">
        <v>262</v>
      </c>
      <c r="C1914" t="s">
        <v>33</v>
      </c>
      <c r="D1914" s="2">
        <v>38687</v>
      </c>
      <c r="E1914" s="2">
        <v>73050</v>
      </c>
    </row>
    <row r="1915" spans="1:5">
      <c r="A1915" t="s">
        <v>576</v>
      </c>
      <c r="B1915" t="s">
        <v>262</v>
      </c>
      <c r="C1915" t="s">
        <v>33</v>
      </c>
      <c r="D1915" s="2">
        <v>38687</v>
      </c>
      <c r="E1915" s="2">
        <v>73050</v>
      </c>
    </row>
    <row r="1916" spans="1:5">
      <c r="A1916" t="s">
        <v>1697</v>
      </c>
      <c r="B1916" t="s">
        <v>262</v>
      </c>
      <c r="C1916" t="s">
        <v>33</v>
      </c>
      <c r="D1916" s="2">
        <v>38687</v>
      </c>
      <c r="E1916" s="2">
        <v>73050</v>
      </c>
    </row>
    <row r="1917" spans="1:5">
      <c r="A1917" t="s">
        <v>1698</v>
      </c>
      <c r="B1917" t="s">
        <v>262</v>
      </c>
      <c r="C1917" t="s">
        <v>33</v>
      </c>
      <c r="D1917" s="2">
        <v>38687</v>
      </c>
      <c r="E1917" s="2">
        <v>73050</v>
      </c>
    </row>
    <row r="1918" spans="1:5">
      <c r="A1918" t="s">
        <v>1117</v>
      </c>
      <c r="B1918" t="s">
        <v>262</v>
      </c>
      <c r="C1918" t="s">
        <v>33</v>
      </c>
      <c r="D1918" s="2">
        <v>38687</v>
      </c>
      <c r="E1918" s="2">
        <v>73050</v>
      </c>
    </row>
    <row r="1919" spans="1:5">
      <c r="A1919" t="s">
        <v>2565</v>
      </c>
      <c r="B1919" t="s">
        <v>262</v>
      </c>
      <c r="C1919" t="s">
        <v>33</v>
      </c>
      <c r="D1919" s="2">
        <v>38687</v>
      </c>
      <c r="E1919" s="2">
        <v>73050</v>
      </c>
    </row>
    <row r="1920" spans="1:5">
      <c r="A1920" t="s">
        <v>577</v>
      </c>
      <c r="B1920" t="s">
        <v>262</v>
      </c>
      <c r="C1920" t="s">
        <v>33</v>
      </c>
      <c r="D1920" s="2">
        <v>38687</v>
      </c>
      <c r="E1920" s="2">
        <v>73050</v>
      </c>
    </row>
    <row r="1921" spans="1:5">
      <c r="A1921" t="s">
        <v>1699</v>
      </c>
      <c r="B1921" t="s">
        <v>262</v>
      </c>
      <c r="C1921" t="s">
        <v>33</v>
      </c>
      <c r="D1921" s="2">
        <v>38687</v>
      </c>
      <c r="E1921" s="2">
        <v>73050</v>
      </c>
    </row>
    <row r="1922" spans="1:5">
      <c r="A1922" t="s">
        <v>1700</v>
      </c>
      <c r="B1922" t="s">
        <v>262</v>
      </c>
      <c r="C1922" t="s">
        <v>33</v>
      </c>
      <c r="D1922" s="2">
        <v>38687</v>
      </c>
      <c r="E1922" s="2">
        <v>73050</v>
      </c>
    </row>
    <row r="1923" spans="1:5">
      <c r="A1923" t="s">
        <v>1118</v>
      </c>
      <c r="B1923" t="s">
        <v>262</v>
      </c>
      <c r="C1923" t="s">
        <v>33</v>
      </c>
      <c r="D1923" s="2">
        <v>38687</v>
      </c>
      <c r="E1923" s="2">
        <v>73050</v>
      </c>
    </row>
    <row r="1924" spans="1:5">
      <c r="A1924" t="s">
        <v>2566</v>
      </c>
      <c r="B1924" t="s">
        <v>262</v>
      </c>
      <c r="C1924" t="s">
        <v>33</v>
      </c>
      <c r="D1924" s="2">
        <v>38687</v>
      </c>
      <c r="E1924" s="2">
        <v>73050</v>
      </c>
    </row>
    <row r="1925" spans="1:5">
      <c r="A1925" t="s">
        <v>2567</v>
      </c>
      <c r="B1925" t="s">
        <v>262</v>
      </c>
      <c r="C1925" t="s">
        <v>33</v>
      </c>
      <c r="D1925" s="2">
        <v>38687</v>
      </c>
      <c r="E1925" s="2">
        <v>73050</v>
      </c>
    </row>
    <row r="1926" spans="1:5">
      <c r="A1926" t="s">
        <v>2568</v>
      </c>
      <c r="B1926" t="s">
        <v>262</v>
      </c>
      <c r="C1926" t="s">
        <v>33</v>
      </c>
      <c r="D1926" s="2">
        <v>38687</v>
      </c>
      <c r="E1926" s="2">
        <v>73050</v>
      </c>
    </row>
    <row r="1927" spans="1:5">
      <c r="A1927" t="s">
        <v>865</v>
      </c>
      <c r="B1927" t="s">
        <v>262</v>
      </c>
      <c r="C1927" t="s">
        <v>33</v>
      </c>
      <c r="D1927" s="2">
        <v>38687</v>
      </c>
      <c r="E1927" s="2">
        <v>73050</v>
      </c>
    </row>
    <row r="1928" spans="1:5">
      <c r="A1928" t="s">
        <v>1119</v>
      </c>
      <c r="B1928" t="s">
        <v>262</v>
      </c>
      <c r="C1928" t="s">
        <v>33</v>
      </c>
      <c r="D1928" s="2">
        <v>38687</v>
      </c>
      <c r="E1928" s="2">
        <v>73050</v>
      </c>
    </row>
    <row r="1929" spans="1:5">
      <c r="A1929" t="s">
        <v>2680</v>
      </c>
      <c r="B1929" t="s">
        <v>262</v>
      </c>
      <c r="C1929" t="s">
        <v>33</v>
      </c>
      <c r="D1929" s="2">
        <v>38687</v>
      </c>
      <c r="E1929" s="2">
        <v>73050</v>
      </c>
    </row>
    <row r="1930" spans="1:5">
      <c r="A1930" t="s">
        <v>2690</v>
      </c>
      <c r="B1930" t="s">
        <v>262</v>
      </c>
      <c r="C1930" t="s">
        <v>33</v>
      </c>
      <c r="D1930" s="2">
        <v>38687</v>
      </c>
      <c r="E1930" s="2">
        <v>73050</v>
      </c>
    </row>
    <row r="1931" spans="1:5">
      <c r="A1931" t="s">
        <v>2679</v>
      </c>
      <c r="B1931" t="s">
        <v>262</v>
      </c>
      <c r="C1931" t="s">
        <v>33</v>
      </c>
      <c r="D1931" s="2">
        <v>38687</v>
      </c>
      <c r="E1931" s="2">
        <v>73050</v>
      </c>
    </row>
    <row r="1932" spans="1:5">
      <c r="A1932" t="s">
        <v>478</v>
      </c>
      <c r="B1932" t="s">
        <v>262</v>
      </c>
      <c r="C1932" t="s">
        <v>33</v>
      </c>
      <c r="D1932" s="2">
        <v>38687</v>
      </c>
      <c r="E1932" s="2">
        <v>73050</v>
      </c>
    </row>
    <row r="1933" spans="1:5">
      <c r="A1933" t="s">
        <v>1120</v>
      </c>
      <c r="B1933" t="s">
        <v>262</v>
      </c>
      <c r="C1933" t="s">
        <v>33</v>
      </c>
      <c r="D1933" s="2">
        <v>38687</v>
      </c>
      <c r="E1933" s="2">
        <v>73050</v>
      </c>
    </row>
    <row r="1934" spans="1:5">
      <c r="A1934" t="s">
        <v>2686</v>
      </c>
      <c r="B1934" t="s">
        <v>262</v>
      </c>
      <c r="C1934" t="s">
        <v>33</v>
      </c>
      <c r="D1934" s="2">
        <v>38687</v>
      </c>
      <c r="E1934" s="2">
        <v>73050</v>
      </c>
    </row>
    <row r="1935" spans="1:5">
      <c r="A1935" t="s">
        <v>2687</v>
      </c>
      <c r="B1935" t="s">
        <v>262</v>
      </c>
      <c r="C1935" t="s">
        <v>33</v>
      </c>
      <c r="D1935" s="2">
        <v>38687</v>
      </c>
      <c r="E1935" s="2">
        <v>73050</v>
      </c>
    </row>
    <row r="1936" spans="1:5">
      <c r="A1936" t="s">
        <v>2688</v>
      </c>
      <c r="B1936" t="s">
        <v>262</v>
      </c>
      <c r="C1936" t="s">
        <v>33</v>
      </c>
      <c r="D1936" s="2">
        <v>38687</v>
      </c>
      <c r="E1936" s="2">
        <v>73050</v>
      </c>
    </row>
    <row r="1937" spans="1:5">
      <c r="A1937" t="s">
        <v>866</v>
      </c>
      <c r="B1937" t="s">
        <v>262</v>
      </c>
      <c r="C1937" t="s">
        <v>33</v>
      </c>
      <c r="D1937" s="2">
        <v>38687</v>
      </c>
      <c r="E1937" s="2">
        <v>73050</v>
      </c>
    </row>
    <row r="1938" spans="1:5">
      <c r="A1938" t="s">
        <v>1121</v>
      </c>
      <c r="B1938" t="s">
        <v>262</v>
      </c>
      <c r="C1938" t="s">
        <v>33</v>
      </c>
      <c r="D1938" s="2">
        <v>38687</v>
      </c>
      <c r="E1938" s="2">
        <v>73050</v>
      </c>
    </row>
    <row r="1939" spans="1:5">
      <c r="A1939" t="s">
        <v>2681</v>
      </c>
      <c r="B1939" t="s">
        <v>262</v>
      </c>
      <c r="C1939" t="s">
        <v>33</v>
      </c>
      <c r="D1939" s="2">
        <v>38687</v>
      </c>
      <c r="E1939" s="2">
        <v>73050</v>
      </c>
    </row>
    <row r="1940" spans="1:5">
      <c r="A1940" t="s">
        <v>2691</v>
      </c>
      <c r="B1940" t="s">
        <v>262</v>
      </c>
      <c r="C1940" t="s">
        <v>33</v>
      </c>
      <c r="D1940" s="2">
        <v>38687</v>
      </c>
      <c r="E1940" s="2">
        <v>73050</v>
      </c>
    </row>
    <row r="1941" spans="1:5">
      <c r="A1941" t="s">
        <v>2689</v>
      </c>
      <c r="B1941" t="s">
        <v>262</v>
      </c>
      <c r="C1941" t="s">
        <v>33</v>
      </c>
      <c r="D1941" s="2">
        <v>38687</v>
      </c>
      <c r="E1941" s="2">
        <v>73050</v>
      </c>
    </row>
    <row r="1942" spans="1:5">
      <c r="A1942" t="s">
        <v>479</v>
      </c>
      <c r="B1942" t="s">
        <v>262</v>
      </c>
      <c r="C1942" t="s">
        <v>33</v>
      </c>
      <c r="D1942" s="2">
        <v>38687</v>
      </c>
      <c r="E1942" s="2">
        <v>73050</v>
      </c>
    </row>
    <row r="1943" spans="1:5">
      <c r="A1943" t="s">
        <v>1122</v>
      </c>
      <c r="B1943" t="s">
        <v>262</v>
      </c>
      <c r="C1943" t="s">
        <v>33</v>
      </c>
      <c r="D1943" s="2">
        <v>38687</v>
      </c>
      <c r="E1943" s="2">
        <v>73050</v>
      </c>
    </row>
    <row r="1944" spans="1:5">
      <c r="A1944" t="s">
        <v>2682</v>
      </c>
      <c r="B1944" t="s">
        <v>262</v>
      </c>
      <c r="C1944" t="s">
        <v>33</v>
      </c>
      <c r="D1944" s="2">
        <v>38687</v>
      </c>
      <c r="E1944" s="2">
        <v>73050</v>
      </c>
    </row>
    <row r="1945" spans="1:5">
      <c r="A1945" t="s">
        <v>2683</v>
      </c>
      <c r="B1945" t="s">
        <v>262</v>
      </c>
      <c r="C1945" t="s">
        <v>33</v>
      </c>
      <c r="D1945" s="2">
        <v>38687</v>
      </c>
      <c r="E1945" s="2">
        <v>73050</v>
      </c>
    </row>
    <row r="1946" spans="1:5">
      <c r="A1946" t="s">
        <v>2684</v>
      </c>
      <c r="B1946" t="s">
        <v>262</v>
      </c>
      <c r="C1946" t="s">
        <v>33</v>
      </c>
      <c r="D1946" s="2">
        <v>38687</v>
      </c>
      <c r="E1946" s="2">
        <v>73050</v>
      </c>
    </row>
    <row r="1947" spans="1:5">
      <c r="A1947" t="s">
        <v>480</v>
      </c>
      <c r="B1947" t="s">
        <v>262</v>
      </c>
      <c r="C1947" t="s">
        <v>33</v>
      </c>
      <c r="D1947" s="2">
        <v>38687</v>
      </c>
      <c r="E1947" s="2">
        <v>73050</v>
      </c>
    </row>
    <row r="1948" spans="1:5">
      <c r="A1948" t="s">
        <v>1123</v>
      </c>
      <c r="B1948" t="s">
        <v>262</v>
      </c>
      <c r="C1948" t="s">
        <v>33</v>
      </c>
      <c r="D1948" s="2">
        <v>38687</v>
      </c>
      <c r="E1948" s="2">
        <v>73050</v>
      </c>
    </row>
    <row r="1949" spans="1:5">
      <c r="A1949" t="s">
        <v>2692</v>
      </c>
      <c r="B1949" t="s">
        <v>262</v>
      </c>
      <c r="C1949" t="s">
        <v>33</v>
      </c>
      <c r="D1949" s="2">
        <v>38687</v>
      </c>
      <c r="E1949" s="2">
        <v>73050</v>
      </c>
    </row>
    <row r="1950" spans="1:5">
      <c r="A1950" t="s">
        <v>2693</v>
      </c>
      <c r="B1950" t="s">
        <v>262</v>
      </c>
      <c r="C1950" t="s">
        <v>33</v>
      </c>
      <c r="D1950" s="2">
        <v>38687</v>
      </c>
      <c r="E1950" s="2">
        <v>73050</v>
      </c>
    </row>
    <row r="1951" spans="1:5">
      <c r="A1951" t="s">
        <v>2685</v>
      </c>
      <c r="B1951" t="s">
        <v>262</v>
      </c>
      <c r="C1951" t="s">
        <v>33</v>
      </c>
      <c r="D1951" s="2">
        <v>38687</v>
      </c>
      <c r="E1951" s="2">
        <v>73050</v>
      </c>
    </row>
    <row r="1952" spans="1:5">
      <c r="A1952" t="s">
        <v>481</v>
      </c>
      <c r="B1952" t="s">
        <v>262</v>
      </c>
      <c r="C1952" t="s">
        <v>33</v>
      </c>
      <c r="D1952" s="2">
        <v>38687</v>
      </c>
      <c r="E1952" s="2">
        <v>73050</v>
      </c>
    </row>
    <row r="1953" spans="1:5">
      <c r="A1953" t="s">
        <v>1124</v>
      </c>
      <c r="B1953" t="s">
        <v>262</v>
      </c>
      <c r="C1953" t="s">
        <v>33</v>
      </c>
      <c r="D1953" s="2">
        <v>38687</v>
      </c>
      <c r="E1953" s="2">
        <v>73050</v>
      </c>
    </row>
    <row r="1954" spans="1:5">
      <c r="A1954" t="s">
        <v>2694</v>
      </c>
      <c r="B1954" t="s">
        <v>262</v>
      </c>
      <c r="C1954" t="s">
        <v>33</v>
      </c>
      <c r="D1954" s="2">
        <v>38687</v>
      </c>
      <c r="E1954" s="2">
        <v>73050</v>
      </c>
    </row>
    <row r="1955" spans="1:5">
      <c r="A1955" t="s">
        <v>2695</v>
      </c>
      <c r="B1955" t="s">
        <v>262</v>
      </c>
      <c r="C1955" t="s">
        <v>33</v>
      </c>
      <c r="D1955" s="2">
        <v>38687</v>
      </c>
      <c r="E1955" s="2">
        <v>73050</v>
      </c>
    </row>
    <row r="1956" spans="1:5">
      <c r="A1956" t="s">
        <v>2696</v>
      </c>
      <c r="B1956" t="s">
        <v>262</v>
      </c>
      <c r="C1956" t="s">
        <v>33</v>
      </c>
      <c r="D1956" s="2">
        <v>38687</v>
      </c>
      <c r="E1956" s="2">
        <v>73050</v>
      </c>
    </row>
    <row r="1957" spans="1:5">
      <c r="A1957" t="s">
        <v>1125</v>
      </c>
      <c r="B1957" t="s">
        <v>262</v>
      </c>
      <c r="C1957" t="s">
        <v>33</v>
      </c>
      <c r="D1957" s="2">
        <v>38687</v>
      </c>
      <c r="E1957" s="2">
        <v>73050</v>
      </c>
    </row>
    <row r="1958" spans="1:5">
      <c r="A1958" t="s">
        <v>1126</v>
      </c>
      <c r="B1958" t="s">
        <v>262</v>
      </c>
      <c r="C1958" t="s">
        <v>33</v>
      </c>
      <c r="D1958" s="2">
        <v>38687</v>
      </c>
      <c r="E1958" s="2">
        <v>73050</v>
      </c>
    </row>
    <row r="1959" spans="1:5">
      <c r="A1959" t="s">
        <v>263</v>
      </c>
      <c r="B1959" t="s">
        <v>262</v>
      </c>
      <c r="C1959" t="s">
        <v>33</v>
      </c>
      <c r="D1959" s="2">
        <v>38687</v>
      </c>
      <c r="E1959" s="2">
        <v>73050</v>
      </c>
    </row>
    <row r="1960" spans="1:5">
      <c r="A1960" t="s">
        <v>267</v>
      </c>
      <c r="B1960" t="s">
        <v>262</v>
      </c>
      <c r="C1960" t="s">
        <v>33</v>
      </c>
      <c r="D1960" s="2">
        <v>38687</v>
      </c>
      <c r="E1960" s="2">
        <v>73050</v>
      </c>
    </row>
    <row r="1961" spans="1:5">
      <c r="A1961" t="s">
        <v>268</v>
      </c>
      <c r="B1961" t="s">
        <v>262</v>
      </c>
      <c r="C1961" t="s">
        <v>33</v>
      </c>
      <c r="D1961" s="2">
        <v>38687</v>
      </c>
      <c r="E1961" s="2">
        <v>73050</v>
      </c>
    </row>
    <row r="1962" spans="1:5">
      <c r="A1962" t="s">
        <v>867</v>
      </c>
      <c r="B1962" t="s">
        <v>262</v>
      </c>
      <c r="C1962" t="s">
        <v>33</v>
      </c>
      <c r="D1962" s="2">
        <v>38687</v>
      </c>
      <c r="E1962" s="2">
        <v>73050</v>
      </c>
    </row>
    <row r="1963" spans="1:5">
      <c r="A1963" t="s">
        <v>1127</v>
      </c>
      <c r="B1963" t="s">
        <v>262</v>
      </c>
      <c r="C1963" t="s">
        <v>33</v>
      </c>
      <c r="D1963" s="2">
        <v>38687</v>
      </c>
      <c r="E1963" s="2">
        <v>73050</v>
      </c>
    </row>
    <row r="1964" spans="1:5">
      <c r="A1964" t="s">
        <v>482</v>
      </c>
      <c r="B1964" t="s">
        <v>262</v>
      </c>
      <c r="C1964" t="s">
        <v>33</v>
      </c>
      <c r="D1964" s="2">
        <v>38687</v>
      </c>
      <c r="E1964" s="2">
        <v>73050</v>
      </c>
    </row>
    <row r="1965" spans="1:5">
      <c r="A1965" t="s">
        <v>1128</v>
      </c>
      <c r="B1965" t="s">
        <v>262</v>
      </c>
      <c r="C1965" t="s">
        <v>33</v>
      </c>
      <c r="D1965" s="2">
        <v>38687</v>
      </c>
      <c r="E1965" s="2">
        <v>73050</v>
      </c>
    </row>
    <row r="1966" spans="1:5">
      <c r="A1966" t="s">
        <v>2569</v>
      </c>
      <c r="B1966" t="s">
        <v>262</v>
      </c>
      <c r="C1966" t="s">
        <v>33</v>
      </c>
      <c r="D1966" s="2">
        <v>38687</v>
      </c>
      <c r="E1966" s="2">
        <v>73050</v>
      </c>
    </row>
    <row r="1967" spans="1:5">
      <c r="A1967" t="s">
        <v>2570</v>
      </c>
      <c r="B1967" t="s">
        <v>262</v>
      </c>
      <c r="C1967" t="s">
        <v>33</v>
      </c>
      <c r="D1967" s="2">
        <v>38687</v>
      </c>
      <c r="E1967" s="2">
        <v>73050</v>
      </c>
    </row>
    <row r="1968" spans="1:5">
      <c r="A1968" t="s">
        <v>2571</v>
      </c>
      <c r="B1968" t="s">
        <v>262</v>
      </c>
      <c r="C1968" t="s">
        <v>33</v>
      </c>
      <c r="D1968" s="2">
        <v>38687</v>
      </c>
      <c r="E1968" s="2">
        <v>73050</v>
      </c>
    </row>
    <row r="1969" spans="1:5">
      <c r="A1969" t="s">
        <v>2572</v>
      </c>
      <c r="B1969" t="s">
        <v>262</v>
      </c>
      <c r="C1969" t="s">
        <v>33</v>
      </c>
      <c r="D1969" s="2">
        <v>38687</v>
      </c>
      <c r="E1969" s="2">
        <v>73050</v>
      </c>
    </row>
    <row r="1970" spans="1:5">
      <c r="A1970" t="s">
        <v>2573</v>
      </c>
      <c r="B1970" t="s">
        <v>262</v>
      </c>
      <c r="C1970" t="s">
        <v>33</v>
      </c>
      <c r="D1970" s="2">
        <v>38687</v>
      </c>
      <c r="E1970" s="2">
        <v>73050</v>
      </c>
    </row>
    <row r="1971" spans="1:5">
      <c r="A1971" t="s">
        <v>2574</v>
      </c>
      <c r="B1971" t="s">
        <v>262</v>
      </c>
      <c r="C1971" t="s">
        <v>33</v>
      </c>
      <c r="D1971" s="2">
        <v>38687</v>
      </c>
      <c r="E1971" s="2">
        <v>73050</v>
      </c>
    </row>
    <row r="1972" spans="1:5">
      <c r="A1972" t="s">
        <v>2575</v>
      </c>
      <c r="B1972" t="s">
        <v>262</v>
      </c>
      <c r="C1972" t="s">
        <v>33</v>
      </c>
      <c r="D1972" s="2">
        <v>38687</v>
      </c>
      <c r="E1972" s="2">
        <v>73050</v>
      </c>
    </row>
    <row r="1973" spans="1:5">
      <c r="A1973" t="s">
        <v>2576</v>
      </c>
      <c r="B1973" t="s">
        <v>262</v>
      </c>
      <c r="C1973" t="s">
        <v>33</v>
      </c>
      <c r="D1973" s="2">
        <v>38687</v>
      </c>
      <c r="E1973" s="2">
        <v>73050</v>
      </c>
    </row>
    <row r="1974" spans="1:5">
      <c r="A1974" t="s">
        <v>2577</v>
      </c>
      <c r="B1974" t="s">
        <v>262</v>
      </c>
      <c r="C1974" t="s">
        <v>33</v>
      </c>
      <c r="D1974" s="2">
        <v>38687</v>
      </c>
      <c r="E1974" s="2">
        <v>73050</v>
      </c>
    </row>
    <row r="1975" spans="1:5">
      <c r="A1975" t="s">
        <v>2578</v>
      </c>
      <c r="B1975" t="s">
        <v>262</v>
      </c>
      <c r="C1975" t="s">
        <v>33</v>
      </c>
      <c r="D1975" s="2">
        <v>38687</v>
      </c>
      <c r="E1975" s="2">
        <v>73050</v>
      </c>
    </row>
    <row r="1976" spans="1:5">
      <c r="A1976" t="s">
        <v>2579</v>
      </c>
      <c r="B1976" t="s">
        <v>262</v>
      </c>
      <c r="C1976" t="s">
        <v>33</v>
      </c>
      <c r="D1976" s="2">
        <v>38687</v>
      </c>
      <c r="E1976" s="2">
        <v>73050</v>
      </c>
    </row>
    <row r="1977" spans="1:5">
      <c r="A1977" t="s">
        <v>2580</v>
      </c>
      <c r="B1977" t="s">
        <v>262</v>
      </c>
      <c r="C1977" t="s">
        <v>33</v>
      </c>
      <c r="D1977" s="2">
        <v>38687</v>
      </c>
      <c r="E1977" s="2">
        <v>73050</v>
      </c>
    </row>
    <row r="1978" spans="1:5">
      <c r="A1978" t="s">
        <v>2581</v>
      </c>
      <c r="B1978" t="s">
        <v>262</v>
      </c>
      <c r="C1978" t="s">
        <v>33</v>
      </c>
      <c r="D1978" s="2">
        <v>38687</v>
      </c>
      <c r="E1978" s="2">
        <v>73050</v>
      </c>
    </row>
    <row r="1979" spans="1:5">
      <c r="A1979" t="s">
        <v>2582</v>
      </c>
      <c r="B1979" t="s">
        <v>262</v>
      </c>
      <c r="C1979" t="s">
        <v>33</v>
      </c>
      <c r="D1979" s="2">
        <v>38687</v>
      </c>
      <c r="E1979" s="2">
        <v>73050</v>
      </c>
    </row>
    <row r="1980" spans="1:5">
      <c r="A1980" t="s">
        <v>2583</v>
      </c>
      <c r="B1980" t="s">
        <v>262</v>
      </c>
      <c r="C1980" t="s">
        <v>33</v>
      </c>
      <c r="D1980" s="2">
        <v>38687</v>
      </c>
      <c r="E1980" s="2">
        <v>73050</v>
      </c>
    </row>
    <row r="1981" spans="1:5">
      <c r="A1981" t="s">
        <v>2584</v>
      </c>
      <c r="B1981" t="s">
        <v>262</v>
      </c>
      <c r="C1981" t="s">
        <v>33</v>
      </c>
      <c r="D1981" s="2">
        <v>38687</v>
      </c>
      <c r="E1981" s="2">
        <v>73050</v>
      </c>
    </row>
    <row r="1982" spans="1:5">
      <c r="A1982" t="s">
        <v>1290</v>
      </c>
      <c r="B1982" t="s">
        <v>262</v>
      </c>
      <c r="C1982" t="s">
        <v>33</v>
      </c>
      <c r="D1982" s="2">
        <v>38687</v>
      </c>
      <c r="E1982" s="2">
        <v>73050</v>
      </c>
    </row>
    <row r="1983" spans="1:5">
      <c r="A1983" t="s">
        <v>1291</v>
      </c>
      <c r="B1983" t="s">
        <v>262</v>
      </c>
      <c r="C1983" t="s">
        <v>33</v>
      </c>
      <c r="D1983" s="2">
        <v>38687</v>
      </c>
      <c r="E1983" s="2">
        <v>73050</v>
      </c>
    </row>
    <row r="1984" spans="1:5">
      <c r="A1984" t="s">
        <v>2697</v>
      </c>
      <c r="B1984" t="s">
        <v>262</v>
      </c>
      <c r="C1984" t="s">
        <v>33</v>
      </c>
      <c r="D1984" s="2">
        <v>38687</v>
      </c>
      <c r="E1984" s="2">
        <v>73050</v>
      </c>
    </row>
    <row r="1985" spans="1:5">
      <c r="A1985" t="s">
        <v>483</v>
      </c>
      <c r="B1985" t="s">
        <v>262</v>
      </c>
      <c r="C1985" t="s">
        <v>33</v>
      </c>
      <c r="D1985" s="2">
        <v>38687</v>
      </c>
      <c r="E1985" s="2">
        <v>73050</v>
      </c>
    </row>
    <row r="1986" spans="1:5">
      <c r="A1986" t="s">
        <v>1129</v>
      </c>
      <c r="B1986" t="s">
        <v>262</v>
      </c>
      <c r="C1986" t="s">
        <v>33</v>
      </c>
      <c r="D1986" s="2">
        <v>38687</v>
      </c>
      <c r="E1986" s="2">
        <v>73050</v>
      </c>
    </row>
    <row r="1987" spans="1:5">
      <c r="A1987" t="s">
        <v>2698</v>
      </c>
      <c r="B1987" t="s">
        <v>262</v>
      </c>
      <c r="C1987" t="s">
        <v>33</v>
      </c>
      <c r="D1987" s="2">
        <v>38687</v>
      </c>
      <c r="E1987" s="2">
        <v>73050</v>
      </c>
    </row>
    <row r="1988" spans="1:5">
      <c r="A1988" t="s">
        <v>2699</v>
      </c>
      <c r="B1988" t="s">
        <v>262</v>
      </c>
      <c r="C1988" t="s">
        <v>33</v>
      </c>
      <c r="D1988" s="2">
        <v>38687</v>
      </c>
      <c r="E1988" s="2">
        <v>73050</v>
      </c>
    </row>
    <row r="1989" spans="1:5">
      <c r="A1989" t="s">
        <v>484</v>
      </c>
      <c r="B1989" t="s">
        <v>262</v>
      </c>
      <c r="C1989" t="s">
        <v>33</v>
      </c>
      <c r="D1989" s="2">
        <v>38687</v>
      </c>
      <c r="E1989" s="2">
        <v>73050</v>
      </c>
    </row>
    <row r="1990" spans="1:5">
      <c r="A1990" t="s">
        <v>1130</v>
      </c>
      <c r="B1990" t="s">
        <v>262</v>
      </c>
      <c r="C1990" t="s">
        <v>33</v>
      </c>
      <c r="D1990" s="2">
        <v>38687</v>
      </c>
      <c r="E1990" s="2">
        <v>73050</v>
      </c>
    </row>
    <row r="1991" spans="1:5">
      <c r="A1991" t="s">
        <v>2700</v>
      </c>
      <c r="B1991" t="s">
        <v>262</v>
      </c>
      <c r="C1991" t="s">
        <v>33</v>
      </c>
      <c r="D1991" s="2">
        <v>38687</v>
      </c>
      <c r="E1991" s="2">
        <v>73050</v>
      </c>
    </row>
    <row r="1992" spans="1:5">
      <c r="A1992" t="s">
        <v>2701</v>
      </c>
      <c r="B1992" t="s">
        <v>262</v>
      </c>
      <c r="C1992" t="s">
        <v>33</v>
      </c>
      <c r="D1992" s="2">
        <v>38687</v>
      </c>
      <c r="E1992" s="2">
        <v>73050</v>
      </c>
    </row>
    <row r="1993" spans="1:5">
      <c r="A1993" t="s">
        <v>733</v>
      </c>
      <c r="B1993" t="s">
        <v>262</v>
      </c>
      <c r="C1993" t="s">
        <v>33</v>
      </c>
      <c r="D1993" s="2">
        <v>38687</v>
      </c>
      <c r="E1993" s="2">
        <v>73050</v>
      </c>
    </row>
    <row r="1994" spans="1:5">
      <c r="A1994" t="s">
        <v>1757</v>
      </c>
      <c r="B1994" t="s">
        <v>262</v>
      </c>
      <c r="C1994" t="s">
        <v>33</v>
      </c>
      <c r="D1994" s="2">
        <v>38687</v>
      </c>
      <c r="E1994" s="2">
        <v>73050</v>
      </c>
    </row>
    <row r="1995" spans="1:5">
      <c r="A1995" t="s">
        <v>734</v>
      </c>
      <c r="B1995" t="s">
        <v>262</v>
      </c>
      <c r="C1995" t="s">
        <v>33</v>
      </c>
      <c r="D1995" s="2">
        <v>38687</v>
      </c>
      <c r="E1995" s="2">
        <v>73050</v>
      </c>
    </row>
    <row r="1996" spans="1:5">
      <c r="A1996" t="s">
        <v>735</v>
      </c>
      <c r="B1996" t="s">
        <v>262</v>
      </c>
      <c r="C1996" t="s">
        <v>33</v>
      </c>
      <c r="D1996" s="2">
        <v>38687</v>
      </c>
      <c r="E1996" s="2">
        <v>73050</v>
      </c>
    </row>
    <row r="1997" spans="1:5">
      <c r="A1997" t="s">
        <v>736</v>
      </c>
      <c r="B1997" t="s">
        <v>262</v>
      </c>
      <c r="C1997" t="s">
        <v>33</v>
      </c>
      <c r="D1997" s="2">
        <v>38687</v>
      </c>
      <c r="E1997" s="2">
        <v>73050</v>
      </c>
    </row>
    <row r="1998" spans="1:5">
      <c r="A1998" t="s">
        <v>737</v>
      </c>
      <c r="B1998" t="s">
        <v>262</v>
      </c>
      <c r="C1998" t="s">
        <v>33</v>
      </c>
      <c r="D1998" s="2">
        <v>38687</v>
      </c>
      <c r="E1998" s="2">
        <v>73050</v>
      </c>
    </row>
    <row r="1999" spans="1:5">
      <c r="A1999" t="s">
        <v>738</v>
      </c>
      <c r="B1999" t="s">
        <v>262</v>
      </c>
      <c r="C1999" t="s">
        <v>33</v>
      </c>
      <c r="D1999" s="2">
        <v>38687</v>
      </c>
      <c r="E1999" s="2">
        <v>73050</v>
      </c>
    </row>
    <row r="2000" spans="1:5">
      <c r="A2000" t="s">
        <v>739</v>
      </c>
      <c r="B2000" t="s">
        <v>262</v>
      </c>
      <c r="C2000" t="s">
        <v>33</v>
      </c>
      <c r="D2000" s="2">
        <v>38687</v>
      </c>
      <c r="E2000" s="2">
        <v>73050</v>
      </c>
    </row>
    <row r="2001" spans="1:5">
      <c r="A2001" t="s">
        <v>740</v>
      </c>
      <c r="B2001" t="s">
        <v>262</v>
      </c>
      <c r="C2001" t="s">
        <v>33</v>
      </c>
      <c r="D2001" s="2">
        <v>38687</v>
      </c>
      <c r="E2001" s="2">
        <v>73050</v>
      </c>
    </row>
    <row r="2002" spans="1:5">
      <c r="A2002" t="s">
        <v>741</v>
      </c>
      <c r="B2002" t="s">
        <v>262</v>
      </c>
      <c r="C2002" t="s">
        <v>33</v>
      </c>
      <c r="D2002" s="2">
        <v>38687</v>
      </c>
      <c r="E2002" s="2">
        <v>73050</v>
      </c>
    </row>
    <row r="2003" spans="1:5">
      <c r="A2003" t="s">
        <v>742</v>
      </c>
      <c r="B2003" t="s">
        <v>262</v>
      </c>
      <c r="C2003" t="s">
        <v>33</v>
      </c>
      <c r="D2003" s="2">
        <v>38687</v>
      </c>
      <c r="E2003" s="2">
        <v>73050</v>
      </c>
    </row>
    <row r="2004" spans="1:5">
      <c r="A2004" t="s">
        <v>743</v>
      </c>
      <c r="B2004" t="s">
        <v>262</v>
      </c>
      <c r="C2004" t="s">
        <v>33</v>
      </c>
      <c r="D2004" s="2">
        <v>38687</v>
      </c>
      <c r="E2004" s="2">
        <v>73050</v>
      </c>
    </row>
    <row r="2005" spans="1:5">
      <c r="A2005" t="s">
        <v>1292</v>
      </c>
      <c r="B2005" t="s">
        <v>262</v>
      </c>
      <c r="C2005" t="s">
        <v>33</v>
      </c>
      <c r="D2005" s="2">
        <v>38687</v>
      </c>
      <c r="E2005" s="2">
        <v>73050</v>
      </c>
    </row>
    <row r="2006" spans="1:5">
      <c r="A2006" t="s">
        <v>868</v>
      </c>
      <c r="B2006" t="s">
        <v>262</v>
      </c>
      <c r="C2006" t="s">
        <v>33</v>
      </c>
      <c r="D2006" s="2">
        <v>38687</v>
      </c>
      <c r="E2006" s="2">
        <v>73050</v>
      </c>
    </row>
    <row r="2007" spans="1:5">
      <c r="A2007" t="s">
        <v>1131</v>
      </c>
      <c r="B2007" t="s">
        <v>262</v>
      </c>
      <c r="C2007" t="s">
        <v>33</v>
      </c>
      <c r="D2007" s="2">
        <v>38687</v>
      </c>
      <c r="E2007" s="2">
        <v>73050</v>
      </c>
    </row>
    <row r="2008" spans="1:5">
      <c r="A2008" t="s">
        <v>2585</v>
      </c>
      <c r="B2008" t="s">
        <v>262</v>
      </c>
      <c r="C2008" t="s">
        <v>33</v>
      </c>
      <c r="D2008" s="2">
        <v>38687</v>
      </c>
      <c r="E2008" s="2">
        <v>73050</v>
      </c>
    </row>
    <row r="2009" spans="1:5">
      <c r="A2009" t="s">
        <v>2586</v>
      </c>
      <c r="B2009" t="s">
        <v>262</v>
      </c>
      <c r="C2009" t="s">
        <v>33</v>
      </c>
      <c r="D2009" s="2">
        <v>38687</v>
      </c>
      <c r="E2009" s="2">
        <v>73050</v>
      </c>
    </row>
    <row r="2010" spans="1:5">
      <c r="A2010" t="s">
        <v>2587</v>
      </c>
      <c r="B2010" t="s">
        <v>262</v>
      </c>
      <c r="C2010" t="s">
        <v>33</v>
      </c>
      <c r="D2010" s="2">
        <v>38687</v>
      </c>
      <c r="E2010" s="2">
        <v>73050</v>
      </c>
    </row>
    <row r="2011" spans="1:5">
      <c r="A2011" t="s">
        <v>1293</v>
      </c>
      <c r="B2011" t="s">
        <v>262</v>
      </c>
      <c r="C2011" t="s">
        <v>33</v>
      </c>
      <c r="D2011" s="2">
        <v>38687</v>
      </c>
      <c r="E2011" s="2">
        <v>73050</v>
      </c>
    </row>
    <row r="2012" spans="1:5">
      <c r="A2012" t="s">
        <v>578</v>
      </c>
      <c r="B2012" t="s">
        <v>262</v>
      </c>
      <c r="C2012" t="s">
        <v>33</v>
      </c>
      <c r="D2012" s="2">
        <v>38687</v>
      </c>
      <c r="E2012" s="2">
        <v>73050</v>
      </c>
    </row>
    <row r="2013" spans="1:5">
      <c r="A2013" t="s">
        <v>1132</v>
      </c>
      <c r="B2013" t="s">
        <v>262</v>
      </c>
      <c r="C2013" t="s">
        <v>33</v>
      </c>
      <c r="D2013" s="2">
        <v>38687</v>
      </c>
      <c r="E2013" s="2">
        <v>73050</v>
      </c>
    </row>
    <row r="2014" spans="1:5">
      <c r="A2014" t="s">
        <v>2588</v>
      </c>
      <c r="B2014" t="s">
        <v>262</v>
      </c>
      <c r="C2014" t="s">
        <v>33</v>
      </c>
      <c r="D2014" s="2">
        <v>38687</v>
      </c>
      <c r="E2014" s="2">
        <v>73050</v>
      </c>
    </row>
    <row r="2015" spans="1:5">
      <c r="A2015" t="s">
        <v>2589</v>
      </c>
      <c r="B2015" t="s">
        <v>262</v>
      </c>
      <c r="C2015" t="s">
        <v>33</v>
      </c>
      <c r="D2015" s="2">
        <v>38687</v>
      </c>
      <c r="E2015" s="2">
        <v>73050</v>
      </c>
    </row>
    <row r="2016" spans="1:5">
      <c r="A2016" t="s">
        <v>2590</v>
      </c>
      <c r="B2016" t="s">
        <v>262</v>
      </c>
      <c r="C2016" t="s">
        <v>33</v>
      </c>
      <c r="D2016" s="2">
        <v>38687</v>
      </c>
      <c r="E2016" s="2">
        <v>73050</v>
      </c>
    </row>
    <row r="2017" spans="1:5">
      <c r="A2017" t="s">
        <v>869</v>
      </c>
      <c r="B2017" t="s">
        <v>262</v>
      </c>
      <c r="C2017" t="s">
        <v>33</v>
      </c>
      <c r="D2017" s="2">
        <v>38687</v>
      </c>
      <c r="E2017" s="2">
        <v>73050</v>
      </c>
    </row>
    <row r="2018" spans="1:5">
      <c r="A2018" t="s">
        <v>1133</v>
      </c>
      <c r="B2018" t="s">
        <v>262</v>
      </c>
      <c r="C2018" t="s">
        <v>33</v>
      </c>
      <c r="D2018" s="2">
        <v>38687</v>
      </c>
      <c r="E2018" s="2">
        <v>73050</v>
      </c>
    </row>
    <row r="2019" spans="1:5">
      <c r="A2019" t="s">
        <v>2591</v>
      </c>
      <c r="B2019" t="s">
        <v>262</v>
      </c>
      <c r="C2019" t="s">
        <v>33</v>
      </c>
      <c r="D2019" s="2">
        <v>38687</v>
      </c>
      <c r="E2019" s="2">
        <v>73050</v>
      </c>
    </row>
    <row r="2020" spans="1:5">
      <c r="A2020" t="s">
        <v>2592</v>
      </c>
      <c r="B2020" t="s">
        <v>262</v>
      </c>
      <c r="C2020" t="s">
        <v>33</v>
      </c>
      <c r="D2020" s="2">
        <v>38687</v>
      </c>
      <c r="E2020" s="2">
        <v>73050</v>
      </c>
    </row>
    <row r="2021" spans="1:5">
      <c r="A2021" t="s">
        <v>2593</v>
      </c>
      <c r="B2021" t="s">
        <v>262</v>
      </c>
      <c r="C2021" t="s">
        <v>33</v>
      </c>
      <c r="D2021" s="2">
        <v>38687</v>
      </c>
      <c r="E2021" s="2">
        <v>73050</v>
      </c>
    </row>
    <row r="2022" spans="1:5">
      <c r="A2022" t="s">
        <v>579</v>
      </c>
      <c r="B2022" t="s">
        <v>262</v>
      </c>
      <c r="C2022" t="s">
        <v>33</v>
      </c>
      <c r="D2022" s="2">
        <v>38687</v>
      </c>
      <c r="E2022" s="2">
        <v>73050</v>
      </c>
    </row>
    <row r="2023" spans="1:5">
      <c r="A2023" t="s">
        <v>1134</v>
      </c>
      <c r="B2023" t="s">
        <v>262</v>
      </c>
      <c r="C2023" t="s">
        <v>33</v>
      </c>
      <c r="D2023" s="2">
        <v>38687</v>
      </c>
      <c r="E2023" s="2">
        <v>73050</v>
      </c>
    </row>
    <row r="2024" spans="1:5">
      <c r="A2024" t="s">
        <v>2594</v>
      </c>
      <c r="B2024" t="s">
        <v>262</v>
      </c>
      <c r="C2024" t="s">
        <v>33</v>
      </c>
      <c r="D2024" s="2">
        <v>38687</v>
      </c>
      <c r="E2024" s="2">
        <v>73050</v>
      </c>
    </row>
    <row r="2025" spans="1:5">
      <c r="A2025" t="s">
        <v>2595</v>
      </c>
      <c r="B2025" t="s">
        <v>262</v>
      </c>
      <c r="C2025" t="s">
        <v>33</v>
      </c>
      <c r="D2025" s="2">
        <v>38687</v>
      </c>
      <c r="E2025" s="2">
        <v>73050</v>
      </c>
    </row>
    <row r="2026" spans="1:5">
      <c r="A2026" t="s">
        <v>2596</v>
      </c>
      <c r="B2026" t="s">
        <v>262</v>
      </c>
      <c r="C2026" t="s">
        <v>33</v>
      </c>
      <c r="D2026" s="2">
        <v>38687</v>
      </c>
      <c r="E2026" s="2">
        <v>73050</v>
      </c>
    </row>
    <row r="2027" spans="1:5">
      <c r="A2027" t="s">
        <v>1135</v>
      </c>
      <c r="B2027" t="s">
        <v>262</v>
      </c>
      <c r="C2027" t="s">
        <v>33</v>
      </c>
      <c r="D2027" s="2">
        <v>38687</v>
      </c>
      <c r="E2027" s="2">
        <v>73050</v>
      </c>
    </row>
    <row r="2028" spans="1:5">
      <c r="A2028" t="s">
        <v>2597</v>
      </c>
      <c r="B2028" t="s">
        <v>262</v>
      </c>
      <c r="C2028" t="s">
        <v>33</v>
      </c>
      <c r="D2028" s="2">
        <v>38687</v>
      </c>
      <c r="E2028" s="2">
        <v>73050</v>
      </c>
    </row>
    <row r="2029" spans="1:5">
      <c r="A2029" t="s">
        <v>1136</v>
      </c>
      <c r="B2029" t="s">
        <v>262</v>
      </c>
      <c r="C2029" t="s">
        <v>33</v>
      </c>
      <c r="D2029" s="2">
        <v>38687</v>
      </c>
      <c r="E2029" s="2">
        <v>73050</v>
      </c>
    </row>
    <row r="2030" spans="1:5">
      <c r="A2030" t="s">
        <v>2598</v>
      </c>
      <c r="B2030" t="s">
        <v>262</v>
      </c>
      <c r="C2030" t="s">
        <v>33</v>
      </c>
      <c r="D2030" s="2">
        <v>38687</v>
      </c>
      <c r="E2030" s="2">
        <v>73050</v>
      </c>
    </row>
    <row r="2031" spans="1:5">
      <c r="A2031" t="s">
        <v>1137</v>
      </c>
      <c r="B2031" t="s">
        <v>262</v>
      </c>
      <c r="C2031" t="s">
        <v>33</v>
      </c>
      <c r="D2031" s="2">
        <v>38687</v>
      </c>
      <c r="E2031" s="2">
        <v>73050</v>
      </c>
    </row>
    <row r="2032" spans="1:5">
      <c r="A2032" t="s">
        <v>2599</v>
      </c>
      <c r="B2032" t="s">
        <v>262</v>
      </c>
      <c r="C2032" t="s">
        <v>33</v>
      </c>
      <c r="D2032" s="2">
        <v>38687</v>
      </c>
      <c r="E2032" s="2">
        <v>73050</v>
      </c>
    </row>
    <row r="2033" spans="1:5">
      <c r="A2033" t="s">
        <v>1138</v>
      </c>
      <c r="B2033" t="s">
        <v>262</v>
      </c>
      <c r="C2033" t="s">
        <v>33</v>
      </c>
      <c r="D2033" s="2">
        <v>38687</v>
      </c>
      <c r="E2033" s="2">
        <v>73050</v>
      </c>
    </row>
    <row r="2034" spans="1:5">
      <c r="A2034" t="s">
        <v>2600</v>
      </c>
      <c r="B2034" t="s">
        <v>262</v>
      </c>
      <c r="C2034" t="s">
        <v>33</v>
      </c>
      <c r="D2034" s="2">
        <v>38687</v>
      </c>
      <c r="E2034" s="2">
        <v>73050</v>
      </c>
    </row>
    <row r="2035" spans="1:5">
      <c r="A2035" t="s">
        <v>1294</v>
      </c>
      <c r="B2035" t="s">
        <v>262</v>
      </c>
      <c r="C2035" t="s">
        <v>33</v>
      </c>
      <c r="D2035" s="2">
        <v>38687</v>
      </c>
      <c r="E2035" s="2">
        <v>73050</v>
      </c>
    </row>
    <row r="2036" spans="1:5">
      <c r="A2036" t="s">
        <v>870</v>
      </c>
      <c r="B2036" t="s">
        <v>262</v>
      </c>
      <c r="C2036" t="s">
        <v>33</v>
      </c>
      <c r="D2036" s="2">
        <v>38687</v>
      </c>
      <c r="E2036" s="2">
        <v>73050</v>
      </c>
    </row>
    <row r="2037" spans="1:5">
      <c r="A2037" t="s">
        <v>1139</v>
      </c>
      <c r="B2037" t="s">
        <v>262</v>
      </c>
      <c r="C2037" t="s">
        <v>33</v>
      </c>
      <c r="D2037" s="2">
        <v>38687</v>
      </c>
      <c r="E2037" s="2">
        <v>73050</v>
      </c>
    </row>
    <row r="2038" spans="1:5">
      <c r="A2038" t="s">
        <v>2601</v>
      </c>
      <c r="B2038" t="s">
        <v>262</v>
      </c>
      <c r="C2038" t="s">
        <v>33</v>
      </c>
      <c r="D2038" s="2">
        <v>38687</v>
      </c>
      <c r="E2038" s="2">
        <v>73050</v>
      </c>
    </row>
    <row r="2039" spans="1:5">
      <c r="A2039" t="s">
        <v>2602</v>
      </c>
      <c r="B2039" t="s">
        <v>262</v>
      </c>
      <c r="C2039" t="s">
        <v>33</v>
      </c>
      <c r="D2039" s="2">
        <v>38687</v>
      </c>
      <c r="E2039" s="2">
        <v>73050</v>
      </c>
    </row>
    <row r="2040" spans="1:5">
      <c r="A2040" t="s">
        <v>2603</v>
      </c>
      <c r="B2040" t="s">
        <v>262</v>
      </c>
      <c r="C2040" t="s">
        <v>33</v>
      </c>
      <c r="D2040" s="2">
        <v>38687</v>
      </c>
      <c r="E2040" s="2">
        <v>73050</v>
      </c>
    </row>
    <row r="2041" spans="1:5">
      <c r="A2041" t="s">
        <v>1295</v>
      </c>
      <c r="B2041" t="s">
        <v>262</v>
      </c>
      <c r="C2041" t="s">
        <v>33</v>
      </c>
      <c r="D2041" s="2">
        <v>38687</v>
      </c>
      <c r="E2041" s="2">
        <v>73050</v>
      </c>
    </row>
    <row r="2042" spans="1:5">
      <c r="A2042" t="s">
        <v>580</v>
      </c>
      <c r="B2042" t="s">
        <v>262</v>
      </c>
      <c r="C2042" t="s">
        <v>33</v>
      </c>
      <c r="D2042" s="2">
        <v>38687</v>
      </c>
      <c r="E2042" s="2">
        <v>73050</v>
      </c>
    </row>
    <row r="2043" spans="1:5">
      <c r="A2043" t="s">
        <v>1140</v>
      </c>
      <c r="B2043" t="s">
        <v>262</v>
      </c>
      <c r="C2043" t="s">
        <v>33</v>
      </c>
      <c r="D2043" s="2">
        <v>38687</v>
      </c>
      <c r="E2043" s="2">
        <v>73050</v>
      </c>
    </row>
    <row r="2044" spans="1:5">
      <c r="A2044" t="s">
        <v>2604</v>
      </c>
      <c r="B2044" t="s">
        <v>262</v>
      </c>
      <c r="C2044" t="s">
        <v>33</v>
      </c>
      <c r="D2044" s="2">
        <v>38687</v>
      </c>
      <c r="E2044" s="2">
        <v>73050</v>
      </c>
    </row>
    <row r="2045" spans="1:5">
      <c r="A2045" t="s">
        <v>2605</v>
      </c>
      <c r="B2045" t="s">
        <v>262</v>
      </c>
      <c r="C2045" t="s">
        <v>33</v>
      </c>
      <c r="D2045" s="2">
        <v>38687</v>
      </c>
      <c r="E2045" s="2">
        <v>73050</v>
      </c>
    </row>
    <row r="2046" spans="1:5">
      <c r="A2046" t="s">
        <v>2606</v>
      </c>
      <c r="B2046" t="s">
        <v>262</v>
      </c>
      <c r="C2046" t="s">
        <v>33</v>
      </c>
      <c r="D2046" s="2">
        <v>38687</v>
      </c>
      <c r="E2046" s="2">
        <v>73050</v>
      </c>
    </row>
    <row r="2047" spans="1:5">
      <c r="A2047" t="s">
        <v>1296</v>
      </c>
      <c r="B2047" t="s">
        <v>262</v>
      </c>
      <c r="C2047" t="s">
        <v>33</v>
      </c>
      <c r="D2047" s="2">
        <v>38687</v>
      </c>
      <c r="E2047" s="2">
        <v>73050</v>
      </c>
    </row>
    <row r="2048" spans="1:5">
      <c r="A2048" t="s">
        <v>871</v>
      </c>
      <c r="B2048" t="s">
        <v>262</v>
      </c>
      <c r="C2048" t="s">
        <v>33</v>
      </c>
      <c r="D2048" s="2">
        <v>38687</v>
      </c>
      <c r="E2048" s="2">
        <v>73050</v>
      </c>
    </row>
    <row r="2049" spans="1:5">
      <c r="A2049" t="s">
        <v>1141</v>
      </c>
      <c r="B2049" t="s">
        <v>262</v>
      </c>
      <c r="C2049" t="s">
        <v>33</v>
      </c>
      <c r="D2049" s="2">
        <v>38687</v>
      </c>
      <c r="E2049" s="2">
        <v>73050</v>
      </c>
    </row>
    <row r="2050" spans="1:5">
      <c r="A2050" t="s">
        <v>2607</v>
      </c>
      <c r="B2050" t="s">
        <v>262</v>
      </c>
      <c r="C2050" t="s">
        <v>33</v>
      </c>
      <c r="D2050" s="2">
        <v>38687</v>
      </c>
      <c r="E2050" s="2">
        <v>73050</v>
      </c>
    </row>
    <row r="2051" spans="1:5">
      <c r="A2051" t="s">
        <v>2608</v>
      </c>
      <c r="B2051" t="s">
        <v>262</v>
      </c>
      <c r="C2051" t="s">
        <v>33</v>
      </c>
      <c r="D2051" s="2">
        <v>38687</v>
      </c>
      <c r="E2051" s="2">
        <v>73050</v>
      </c>
    </row>
    <row r="2052" spans="1:5">
      <c r="A2052" t="s">
        <v>2609</v>
      </c>
      <c r="B2052" t="s">
        <v>262</v>
      </c>
      <c r="C2052" t="s">
        <v>33</v>
      </c>
      <c r="D2052" s="2">
        <v>38687</v>
      </c>
      <c r="E2052" s="2">
        <v>73050</v>
      </c>
    </row>
    <row r="2053" spans="1:5">
      <c r="A2053" t="s">
        <v>581</v>
      </c>
      <c r="B2053" t="s">
        <v>262</v>
      </c>
      <c r="C2053" t="s">
        <v>33</v>
      </c>
      <c r="D2053" s="2">
        <v>38687</v>
      </c>
      <c r="E2053" s="2">
        <v>73050</v>
      </c>
    </row>
    <row r="2054" spans="1:5">
      <c r="A2054" t="s">
        <v>1142</v>
      </c>
      <c r="B2054" t="s">
        <v>262</v>
      </c>
      <c r="C2054" t="s">
        <v>33</v>
      </c>
      <c r="D2054" s="2">
        <v>38687</v>
      </c>
      <c r="E2054" s="2">
        <v>73050</v>
      </c>
    </row>
    <row r="2055" spans="1:5">
      <c r="A2055" t="s">
        <v>2610</v>
      </c>
      <c r="B2055" t="s">
        <v>262</v>
      </c>
      <c r="C2055" t="s">
        <v>33</v>
      </c>
      <c r="D2055" s="2">
        <v>38687</v>
      </c>
      <c r="E2055" s="2">
        <v>73050</v>
      </c>
    </row>
    <row r="2056" spans="1:5">
      <c r="A2056" t="s">
        <v>2611</v>
      </c>
      <c r="B2056" t="s">
        <v>262</v>
      </c>
      <c r="C2056" t="s">
        <v>33</v>
      </c>
      <c r="D2056" s="2">
        <v>38687</v>
      </c>
      <c r="E2056" s="2">
        <v>73050</v>
      </c>
    </row>
    <row r="2057" spans="1:5">
      <c r="A2057" t="s">
        <v>2612</v>
      </c>
      <c r="B2057" t="s">
        <v>262</v>
      </c>
      <c r="C2057" t="s">
        <v>33</v>
      </c>
      <c r="D2057" s="2">
        <v>38687</v>
      </c>
      <c r="E2057" s="2">
        <v>73050</v>
      </c>
    </row>
    <row r="2058" spans="1:5">
      <c r="A2058" t="s">
        <v>1143</v>
      </c>
      <c r="B2058" t="s">
        <v>262</v>
      </c>
      <c r="C2058" t="s">
        <v>33</v>
      </c>
      <c r="D2058" s="2">
        <v>38687</v>
      </c>
      <c r="E2058" s="2">
        <v>73050</v>
      </c>
    </row>
    <row r="2059" spans="1:5">
      <c r="A2059" t="s">
        <v>2613</v>
      </c>
      <c r="B2059" t="s">
        <v>262</v>
      </c>
      <c r="C2059" t="s">
        <v>33</v>
      </c>
      <c r="D2059" s="2">
        <v>38687</v>
      </c>
      <c r="E2059" s="2">
        <v>73050</v>
      </c>
    </row>
    <row r="2060" spans="1:5">
      <c r="A2060" t="s">
        <v>1144</v>
      </c>
      <c r="B2060" t="s">
        <v>262</v>
      </c>
      <c r="C2060" t="s">
        <v>33</v>
      </c>
      <c r="D2060" s="2">
        <v>38687</v>
      </c>
      <c r="E2060" s="2">
        <v>73050</v>
      </c>
    </row>
    <row r="2061" spans="1:5">
      <c r="A2061" t="s">
        <v>2614</v>
      </c>
      <c r="B2061" t="s">
        <v>262</v>
      </c>
      <c r="C2061" t="s">
        <v>33</v>
      </c>
      <c r="D2061" s="2">
        <v>38687</v>
      </c>
      <c r="E2061" s="2">
        <v>73050</v>
      </c>
    </row>
    <row r="2062" spans="1:5">
      <c r="A2062" t="s">
        <v>1145</v>
      </c>
      <c r="B2062" t="s">
        <v>262</v>
      </c>
      <c r="C2062" t="s">
        <v>33</v>
      </c>
      <c r="D2062" s="2">
        <v>38687</v>
      </c>
      <c r="E2062" s="2">
        <v>73050</v>
      </c>
    </row>
    <row r="2063" spans="1:5">
      <c r="A2063" t="s">
        <v>2615</v>
      </c>
      <c r="B2063" t="s">
        <v>262</v>
      </c>
      <c r="C2063" t="s">
        <v>33</v>
      </c>
      <c r="D2063" s="2">
        <v>38687</v>
      </c>
      <c r="E2063" s="2">
        <v>73050</v>
      </c>
    </row>
    <row r="2064" spans="1:5">
      <c r="A2064" t="s">
        <v>1146</v>
      </c>
      <c r="B2064" t="s">
        <v>262</v>
      </c>
      <c r="C2064" t="s">
        <v>33</v>
      </c>
      <c r="D2064" s="2">
        <v>38687</v>
      </c>
      <c r="E2064" s="2">
        <v>73050</v>
      </c>
    </row>
    <row r="2065" spans="1:5">
      <c r="A2065" t="s">
        <v>2616</v>
      </c>
      <c r="B2065" t="s">
        <v>262</v>
      </c>
      <c r="C2065" t="s">
        <v>33</v>
      </c>
      <c r="D2065" s="2">
        <v>38687</v>
      </c>
      <c r="E2065" s="2">
        <v>73050</v>
      </c>
    </row>
    <row r="2066" spans="1:5">
      <c r="A2066" t="s">
        <v>872</v>
      </c>
      <c r="B2066" t="s">
        <v>262</v>
      </c>
      <c r="C2066" t="s">
        <v>33</v>
      </c>
      <c r="D2066" s="2">
        <v>38687</v>
      </c>
      <c r="E2066" s="2">
        <v>73050</v>
      </c>
    </row>
    <row r="2067" spans="1:5">
      <c r="A2067" t="s">
        <v>1147</v>
      </c>
      <c r="B2067" t="s">
        <v>262</v>
      </c>
      <c r="C2067" t="s">
        <v>33</v>
      </c>
      <c r="D2067" s="2">
        <v>38687</v>
      </c>
      <c r="E2067" s="2">
        <v>73050</v>
      </c>
    </row>
    <row r="2068" spans="1:5">
      <c r="A2068" t="s">
        <v>2617</v>
      </c>
      <c r="B2068" t="s">
        <v>262</v>
      </c>
      <c r="C2068" t="s">
        <v>33</v>
      </c>
      <c r="D2068" s="2">
        <v>38687</v>
      </c>
      <c r="E2068" s="2">
        <v>73050</v>
      </c>
    </row>
    <row r="2069" spans="1:5">
      <c r="A2069" t="s">
        <v>2618</v>
      </c>
      <c r="B2069" t="s">
        <v>262</v>
      </c>
      <c r="C2069" t="s">
        <v>33</v>
      </c>
      <c r="D2069" s="2">
        <v>38687</v>
      </c>
      <c r="E2069" s="2">
        <v>73050</v>
      </c>
    </row>
    <row r="2070" spans="1:5">
      <c r="A2070" t="s">
        <v>2619</v>
      </c>
      <c r="B2070" t="s">
        <v>262</v>
      </c>
      <c r="C2070" t="s">
        <v>33</v>
      </c>
      <c r="D2070" s="2">
        <v>38687</v>
      </c>
      <c r="E2070" s="2">
        <v>73050</v>
      </c>
    </row>
    <row r="2071" spans="1:5">
      <c r="A2071" t="s">
        <v>1297</v>
      </c>
      <c r="B2071" t="s">
        <v>262</v>
      </c>
      <c r="C2071" t="s">
        <v>33</v>
      </c>
      <c r="D2071" s="2">
        <v>38687</v>
      </c>
      <c r="E2071" s="2">
        <v>73050</v>
      </c>
    </row>
    <row r="2072" spans="1:5">
      <c r="A2072" t="s">
        <v>582</v>
      </c>
      <c r="B2072" t="s">
        <v>262</v>
      </c>
      <c r="C2072" t="s">
        <v>33</v>
      </c>
      <c r="D2072" s="2">
        <v>38687</v>
      </c>
      <c r="E2072" s="2">
        <v>73050</v>
      </c>
    </row>
    <row r="2073" spans="1:5">
      <c r="A2073" t="s">
        <v>1148</v>
      </c>
      <c r="B2073" t="s">
        <v>262</v>
      </c>
      <c r="C2073" t="s">
        <v>33</v>
      </c>
      <c r="D2073" s="2">
        <v>38687</v>
      </c>
      <c r="E2073" s="2">
        <v>73050</v>
      </c>
    </row>
    <row r="2074" spans="1:5">
      <c r="A2074" t="s">
        <v>2620</v>
      </c>
      <c r="B2074" t="s">
        <v>262</v>
      </c>
      <c r="C2074" t="s">
        <v>33</v>
      </c>
      <c r="D2074" s="2">
        <v>38687</v>
      </c>
      <c r="E2074" s="2">
        <v>73050</v>
      </c>
    </row>
    <row r="2075" spans="1:5">
      <c r="A2075" t="s">
        <v>2621</v>
      </c>
      <c r="B2075" t="s">
        <v>262</v>
      </c>
      <c r="C2075" t="s">
        <v>33</v>
      </c>
      <c r="D2075" s="2">
        <v>38687</v>
      </c>
      <c r="E2075" s="2">
        <v>73050</v>
      </c>
    </row>
    <row r="2076" spans="1:5">
      <c r="A2076" t="s">
        <v>2622</v>
      </c>
      <c r="B2076" t="s">
        <v>262</v>
      </c>
      <c r="C2076" t="s">
        <v>33</v>
      </c>
      <c r="D2076" s="2">
        <v>38687</v>
      </c>
      <c r="E2076" s="2">
        <v>73050</v>
      </c>
    </row>
    <row r="2077" spans="1:5">
      <c r="A2077" t="s">
        <v>1298</v>
      </c>
      <c r="B2077" t="s">
        <v>262</v>
      </c>
      <c r="C2077" t="s">
        <v>33</v>
      </c>
      <c r="D2077" s="2">
        <v>38687</v>
      </c>
      <c r="E2077" s="2">
        <v>73050</v>
      </c>
    </row>
    <row r="2078" spans="1:5">
      <c r="A2078" t="s">
        <v>873</v>
      </c>
      <c r="B2078" t="s">
        <v>262</v>
      </c>
      <c r="C2078" t="s">
        <v>33</v>
      </c>
      <c r="D2078" s="2">
        <v>38687</v>
      </c>
      <c r="E2078" s="2">
        <v>73050</v>
      </c>
    </row>
    <row r="2079" spans="1:5">
      <c r="A2079" t="s">
        <v>1149</v>
      </c>
      <c r="B2079" t="s">
        <v>262</v>
      </c>
      <c r="C2079" t="s">
        <v>33</v>
      </c>
      <c r="D2079" s="2">
        <v>38687</v>
      </c>
      <c r="E2079" s="2">
        <v>73050</v>
      </c>
    </row>
    <row r="2080" spans="1:5">
      <c r="A2080" t="s">
        <v>2623</v>
      </c>
      <c r="B2080" t="s">
        <v>262</v>
      </c>
      <c r="C2080" t="s">
        <v>33</v>
      </c>
      <c r="D2080" s="2">
        <v>38687</v>
      </c>
      <c r="E2080" s="2">
        <v>73050</v>
      </c>
    </row>
    <row r="2081" spans="1:5">
      <c r="A2081" t="s">
        <v>2624</v>
      </c>
      <c r="B2081" t="s">
        <v>262</v>
      </c>
      <c r="C2081" t="s">
        <v>33</v>
      </c>
      <c r="D2081" s="2">
        <v>38687</v>
      </c>
      <c r="E2081" s="2">
        <v>73050</v>
      </c>
    </row>
    <row r="2082" spans="1:5">
      <c r="A2082" t="s">
        <v>2625</v>
      </c>
      <c r="B2082" t="s">
        <v>262</v>
      </c>
      <c r="C2082" t="s">
        <v>33</v>
      </c>
      <c r="D2082" s="2">
        <v>38687</v>
      </c>
      <c r="E2082" s="2">
        <v>73050</v>
      </c>
    </row>
    <row r="2083" spans="1:5">
      <c r="A2083" t="s">
        <v>583</v>
      </c>
      <c r="B2083" t="s">
        <v>262</v>
      </c>
      <c r="C2083" t="s">
        <v>33</v>
      </c>
      <c r="D2083" s="2">
        <v>38687</v>
      </c>
      <c r="E2083" s="2">
        <v>73050</v>
      </c>
    </row>
    <row r="2084" spans="1:5">
      <c r="A2084" t="s">
        <v>1150</v>
      </c>
      <c r="B2084" t="s">
        <v>262</v>
      </c>
      <c r="C2084" t="s">
        <v>33</v>
      </c>
      <c r="D2084" s="2">
        <v>38687</v>
      </c>
      <c r="E2084" s="2">
        <v>73050</v>
      </c>
    </row>
    <row r="2085" spans="1:5">
      <c r="A2085" t="s">
        <v>2626</v>
      </c>
      <c r="B2085" t="s">
        <v>262</v>
      </c>
      <c r="C2085" t="s">
        <v>33</v>
      </c>
      <c r="D2085" s="2">
        <v>38687</v>
      </c>
      <c r="E2085" s="2">
        <v>73050</v>
      </c>
    </row>
    <row r="2086" spans="1:5">
      <c r="A2086" t="s">
        <v>2627</v>
      </c>
      <c r="B2086" t="s">
        <v>262</v>
      </c>
      <c r="C2086" t="s">
        <v>33</v>
      </c>
      <c r="D2086" s="2">
        <v>38687</v>
      </c>
      <c r="E2086" s="2">
        <v>73050</v>
      </c>
    </row>
    <row r="2087" spans="1:5">
      <c r="A2087" t="s">
        <v>2628</v>
      </c>
      <c r="B2087" t="s">
        <v>262</v>
      </c>
      <c r="C2087" t="s">
        <v>33</v>
      </c>
      <c r="D2087" s="2">
        <v>38687</v>
      </c>
      <c r="E2087" s="2">
        <v>73050</v>
      </c>
    </row>
    <row r="2088" spans="1:5">
      <c r="A2088" t="s">
        <v>1151</v>
      </c>
      <c r="B2088" t="s">
        <v>262</v>
      </c>
      <c r="C2088" t="s">
        <v>33</v>
      </c>
      <c r="D2088" s="2">
        <v>38687</v>
      </c>
      <c r="E2088" s="2">
        <v>73050</v>
      </c>
    </row>
    <row r="2089" spans="1:5">
      <c r="A2089" t="s">
        <v>2629</v>
      </c>
      <c r="B2089" t="s">
        <v>262</v>
      </c>
      <c r="C2089" t="s">
        <v>33</v>
      </c>
      <c r="D2089" s="2">
        <v>38687</v>
      </c>
      <c r="E2089" s="2">
        <v>73050</v>
      </c>
    </row>
    <row r="2090" spans="1:5">
      <c r="A2090" t="s">
        <v>1152</v>
      </c>
      <c r="B2090" t="s">
        <v>262</v>
      </c>
      <c r="C2090" t="s">
        <v>33</v>
      </c>
      <c r="D2090" s="2">
        <v>38687</v>
      </c>
      <c r="E2090" s="2">
        <v>73050</v>
      </c>
    </row>
    <row r="2091" spans="1:5">
      <c r="A2091" t="s">
        <v>2630</v>
      </c>
      <c r="B2091" t="s">
        <v>262</v>
      </c>
      <c r="C2091" t="s">
        <v>33</v>
      </c>
      <c r="D2091" s="2">
        <v>38687</v>
      </c>
      <c r="E2091" s="2">
        <v>73050</v>
      </c>
    </row>
    <row r="2092" spans="1:5">
      <c r="A2092" t="s">
        <v>1153</v>
      </c>
      <c r="B2092" t="s">
        <v>262</v>
      </c>
      <c r="C2092" t="s">
        <v>33</v>
      </c>
      <c r="D2092" s="2">
        <v>38687</v>
      </c>
      <c r="E2092" s="2">
        <v>73050</v>
      </c>
    </row>
    <row r="2093" spans="1:5">
      <c r="A2093" t="s">
        <v>2631</v>
      </c>
      <c r="B2093" t="s">
        <v>262</v>
      </c>
      <c r="C2093" t="s">
        <v>33</v>
      </c>
      <c r="D2093" s="2">
        <v>38687</v>
      </c>
      <c r="E2093" s="2">
        <v>73050</v>
      </c>
    </row>
    <row r="2094" spans="1:5">
      <c r="A2094" t="s">
        <v>1154</v>
      </c>
      <c r="B2094" t="s">
        <v>262</v>
      </c>
      <c r="C2094" t="s">
        <v>33</v>
      </c>
      <c r="D2094" s="2">
        <v>38687</v>
      </c>
      <c r="E2094" s="2">
        <v>73050</v>
      </c>
    </row>
    <row r="2095" spans="1:5">
      <c r="A2095" t="s">
        <v>2632</v>
      </c>
      <c r="B2095" t="s">
        <v>262</v>
      </c>
      <c r="C2095" t="s">
        <v>33</v>
      </c>
      <c r="D2095" s="2">
        <v>38687</v>
      </c>
      <c r="E2095" s="2">
        <v>73050</v>
      </c>
    </row>
    <row r="2096" spans="1:5">
      <c r="A2096" t="s">
        <v>1299</v>
      </c>
      <c r="B2096" t="s">
        <v>262</v>
      </c>
      <c r="C2096" t="s">
        <v>33</v>
      </c>
      <c r="D2096" s="2">
        <v>38687</v>
      </c>
      <c r="E2096" s="2">
        <v>73050</v>
      </c>
    </row>
    <row r="2097" spans="1:5">
      <c r="A2097" t="s">
        <v>874</v>
      </c>
      <c r="B2097" t="s">
        <v>262</v>
      </c>
      <c r="C2097" t="s">
        <v>33</v>
      </c>
      <c r="D2097" s="2">
        <v>38687</v>
      </c>
      <c r="E2097" s="2">
        <v>73050</v>
      </c>
    </row>
    <row r="2098" spans="1:5">
      <c r="A2098" t="s">
        <v>1155</v>
      </c>
      <c r="B2098" t="s">
        <v>262</v>
      </c>
      <c r="C2098" t="s">
        <v>33</v>
      </c>
      <c r="D2098" s="2">
        <v>38687</v>
      </c>
      <c r="E2098" s="2">
        <v>73050</v>
      </c>
    </row>
    <row r="2099" spans="1:5">
      <c r="A2099" t="s">
        <v>2633</v>
      </c>
      <c r="B2099" t="s">
        <v>262</v>
      </c>
      <c r="C2099" t="s">
        <v>33</v>
      </c>
      <c r="D2099" s="2">
        <v>38687</v>
      </c>
      <c r="E2099" s="2">
        <v>73050</v>
      </c>
    </row>
    <row r="2100" spans="1:5">
      <c r="A2100" t="s">
        <v>2634</v>
      </c>
      <c r="B2100" t="s">
        <v>262</v>
      </c>
      <c r="C2100" t="s">
        <v>33</v>
      </c>
      <c r="D2100" s="2">
        <v>38687</v>
      </c>
      <c r="E2100" s="2">
        <v>73050</v>
      </c>
    </row>
    <row r="2101" spans="1:5">
      <c r="A2101" t="s">
        <v>2635</v>
      </c>
      <c r="B2101" t="s">
        <v>262</v>
      </c>
      <c r="C2101" t="s">
        <v>33</v>
      </c>
      <c r="D2101" s="2">
        <v>38687</v>
      </c>
      <c r="E2101" s="2">
        <v>73050</v>
      </c>
    </row>
    <row r="2102" spans="1:5">
      <c r="A2102" t="s">
        <v>584</v>
      </c>
      <c r="B2102" t="s">
        <v>262</v>
      </c>
      <c r="C2102" t="s">
        <v>33</v>
      </c>
      <c r="D2102" s="2">
        <v>38687</v>
      </c>
      <c r="E2102" s="2">
        <v>73050</v>
      </c>
    </row>
    <row r="2103" spans="1:5">
      <c r="A2103" t="s">
        <v>1156</v>
      </c>
      <c r="B2103" t="s">
        <v>262</v>
      </c>
      <c r="C2103" t="s">
        <v>33</v>
      </c>
      <c r="D2103" s="2">
        <v>38687</v>
      </c>
      <c r="E2103" s="2">
        <v>73050</v>
      </c>
    </row>
    <row r="2104" spans="1:5">
      <c r="A2104" t="s">
        <v>2636</v>
      </c>
      <c r="B2104" t="s">
        <v>262</v>
      </c>
      <c r="C2104" t="s">
        <v>33</v>
      </c>
      <c r="D2104" s="2">
        <v>38687</v>
      </c>
      <c r="E2104" s="2">
        <v>73050</v>
      </c>
    </row>
    <row r="2105" spans="1:5">
      <c r="A2105" t="s">
        <v>2637</v>
      </c>
      <c r="B2105" t="s">
        <v>262</v>
      </c>
      <c r="C2105" t="s">
        <v>33</v>
      </c>
      <c r="D2105" s="2">
        <v>38687</v>
      </c>
      <c r="E2105" s="2">
        <v>73050</v>
      </c>
    </row>
    <row r="2106" spans="1:5">
      <c r="A2106" t="s">
        <v>2638</v>
      </c>
      <c r="B2106" t="s">
        <v>262</v>
      </c>
      <c r="C2106" t="s">
        <v>33</v>
      </c>
      <c r="D2106" s="2">
        <v>38687</v>
      </c>
      <c r="E2106" s="2">
        <v>73050</v>
      </c>
    </row>
    <row r="2107" spans="1:5">
      <c r="A2107" t="s">
        <v>1300</v>
      </c>
      <c r="B2107" t="s">
        <v>262</v>
      </c>
      <c r="C2107" t="s">
        <v>33</v>
      </c>
      <c r="D2107" s="2">
        <v>38687</v>
      </c>
      <c r="E2107" s="2">
        <v>73050</v>
      </c>
    </row>
    <row r="2108" spans="1:5">
      <c r="A2108" t="s">
        <v>875</v>
      </c>
      <c r="B2108" t="s">
        <v>262</v>
      </c>
      <c r="C2108" t="s">
        <v>33</v>
      </c>
      <c r="D2108" s="2">
        <v>38687</v>
      </c>
      <c r="E2108" s="2">
        <v>73050</v>
      </c>
    </row>
    <row r="2109" spans="1:5">
      <c r="A2109" t="s">
        <v>1157</v>
      </c>
      <c r="B2109" t="s">
        <v>262</v>
      </c>
      <c r="C2109" t="s">
        <v>33</v>
      </c>
      <c r="D2109" s="2">
        <v>38687</v>
      </c>
      <c r="E2109" s="2">
        <v>73050</v>
      </c>
    </row>
    <row r="2110" spans="1:5">
      <c r="A2110" t="s">
        <v>2639</v>
      </c>
      <c r="B2110" t="s">
        <v>262</v>
      </c>
      <c r="C2110" t="s">
        <v>33</v>
      </c>
      <c r="D2110" s="2">
        <v>38687</v>
      </c>
      <c r="E2110" s="2">
        <v>73050</v>
      </c>
    </row>
    <row r="2111" spans="1:5">
      <c r="A2111" t="s">
        <v>2640</v>
      </c>
      <c r="B2111" t="s">
        <v>262</v>
      </c>
      <c r="C2111" t="s">
        <v>33</v>
      </c>
      <c r="D2111" s="2">
        <v>38687</v>
      </c>
      <c r="E2111" s="2">
        <v>73050</v>
      </c>
    </row>
    <row r="2112" spans="1:5">
      <c r="A2112" t="s">
        <v>2641</v>
      </c>
      <c r="B2112" t="s">
        <v>262</v>
      </c>
      <c r="C2112" t="s">
        <v>33</v>
      </c>
      <c r="D2112" s="2">
        <v>38687</v>
      </c>
      <c r="E2112" s="2">
        <v>73050</v>
      </c>
    </row>
    <row r="2113" spans="1:5">
      <c r="A2113" t="s">
        <v>1301</v>
      </c>
      <c r="B2113" t="s">
        <v>262</v>
      </c>
      <c r="C2113" t="s">
        <v>33</v>
      </c>
      <c r="D2113" s="2">
        <v>38687</v>
      </c>
      <c r="E2113" s="2">
        <v>73050</v>
      </c>
    </row>
    <row r="2114" spans="1:5">
      <c r="A2114" t="s">
        <v>585</v>
      </c>
      <c r="B2114" t="s">
        <v>262</v>
      </c>
      <c r="C2114" t="s">
        <v>33</v>
      </c>
      <c r="D2114" s="2">
        <v>38687</v>
      </c>
      <c r="E2114" s="2">
        <v>73050</v>
      </c>
    </row>
    <row r="2115" spans="1:5">
      <c r="A2115" t="s">
        <v>1158</v>
      </c>
      <c r="B2115" t="s">
        <v>262</v>
      </c>
      <c r="C2115" t="s">
        <v>33</v>
      </c>
      <c r="D2115" s="2">
        <v>38687</v>
      </c>
      <c r="E2115" s="2">
        <v>73050</v>
      </c>
    </row>
    <row r="2116" spans="1:5">
      <c r="A2116" t="s">
        <v>2642</v>
      </c>
      <c r="B2116" t="s">
        <v>262</v>
      </c>
      <c r="C2116" t="s">
        <v>33</v>
      </c>
      <c r="D2116" s="2">
        <v>38687</v>
      </c>
      <c r="E2116" s="2">
        <v>73050</v>
      </c>
    </row>
    <row r="2117" spans="1:5">
      <c r="A2117" t="s">
        <v>2643</v>
      </c>
      <c r="B2117" t="s">
        <v>262</v>
      </c>
      <c r="C2117" t="s">
        <v>33</v>
      </c>
      <c r="D2117" s="2">
        <v>38687</v>
      </c>
      <c r="E2117" s="2">
        <v>73050</v>
      </c>
    </row>
    <row r="2118" spans="1:5">
      <c r="A2118" t="s">
        <v>2644</v>
      </c>
      <c r="B2118" t="s">
        <v>262</v>
      </c>
      <c r="C2118" t="s">
        <v>33</v>
      </c>
      <c r="D2118" s="2">
        <v>38687</v>
      </c>
      <c r="E2118" s="2">
        <v>73050</v>
      </c>
    </row>
    <row r="2119" spans="1:5">
      <c r="A2119" t="s">
        <v>1159</v>
      </c>
      <c r="B2119" t="s">
        <v>262</v>
      </c>
      <c r="C2119" t="s">
        <v>33</v>
      </c>
      <c r="D2119" s="2">
        <v>38687</v>
      </c>
      <c r="E2119" s="2">
        <v>73050</v>
      </c>
    </row>
    <row r="2120" spans="1:5">
      <c r="A2120" t="s">
        <v>2645</v>
      </c>
      <c r="B2120" t="s">
        <v>262</v>
      </c>
      <c r="C2120" t="s">
        <v>33</v>
      </c>
      <c r="D2120" s="2">
        <v>38687</v>
      </c>
      <c r="E2120" s="2">
        <v>73050</v>
      </c>
    </row>
    <row r="2121" spans="1:5">
      <c r="A2121" t="s">
        <v>1160</v>
      </c>
      <c r="B2121" t="s">
        <v>262</v>
      </c>
      <c r="C2121" t="s">
        <v>33</v>
      </c>
      <c r="D2121" s="2">
        <v>38687</v>
      </c>
      <c r="E2121" s="2">
        <v>73050</v>
      </c>
    </row>
    <row r="2122" spans="1:5">
      <c r="A2122" t="s">
        <v>2646</v>
      </c>
      <c r="B2122" t="s">
        <v>262</v>
      </c>
      <c r="C2122" t="s">
        <v>33</v>
      </c>
      <c r="D2122" s="2">
        <v>38687</v>
      </c>
      <c r="E2122" s="2">
        <v>73050</v>
      </c>
    </row>
    <row r="2123" spans="1:5">
      <c r="A2123" t="s">
        <v>1161</v>
      </c>
      <c r="B2123" t="s">
        <v>262</v>
      </c>
      <c r="C2123" t="s">
        <v>33</v>
      </c>
      <c r="D2123" s="2">
        <v>38687</v>
      </c>
      <c r="E2123" s="2">
        <v>73050</v>
      </c>
    </row>
    <row r="2124" spans="1:5">
      <c r="A2124" t="s">
        <v>2647</v>
      </c>
      <c r="B2124" t="s">
        <v>262</v>
      </c>
      <c r="C2124" t="s">
        <v>33</v>
      </c>
      <c r="D2124" s="2">
        <v>38687</v>
      </c>
      <c r="E2124" s="2">
        <v>73050</v>
      </c>
    </row>
    <row r="2125" spans="1:5">
      <c r="A2125" t="s">
        <v>1162</v>
      </c>
      <c r="B2125" t="s">
        <v>262</v>
      </c>
      <c r="C2125" t="s">
        <v>33</v>
      </c>
      <c r="D2125" s="2">
        <v>38687</v>
      </c>
      <c r="E2125" s="2">
        <v>73050</v>
      </c>
    </row>
    <row r="2126" spans="1:5">
      <c r="A2126" t="s">
        <v>2648</v>
      </c>
      <c r="B2126" t="s">
        <v>262</v>
      </c>
      <c r="C2126" t="s">
        <v>33</v>
      </c>
      <c r="D2126" s="2">
        <v>38687</v>
      </c>
      <c r="E2126" s="2">
        <v>73050</v>
      </c>
    </row>
    <row r="2127" spans="1:5">
      <c r="A2127" t="s">
        <v>1302</v>
      </c>
      <c r="B2127" t="s">
        <v>262</v>
      </c>
      <c r="C2127" t="s">
        <v>33</v>
      </c>
      <c r="D2127" s="2">
        <v>38687</v>
      </c>
      <c r="E2127" s="2">
        <v>73050</v>
      </c>
    </row>
    <row r="2128" spans="1:5">
      <c r="A2128" t="s">
        <v>586</v>
      </c>
      <c r="B2128" t="s">
        <v>262</v>
      </c>
      <c r="C2128" t="s">
        <v>33</v>
      </c>
      <c r="D2128" s="2">
        <v>38687</v>
      </c>
      <c r="E2128" s="2">
        <v>73050</v>
      </c>
    </row>
    <row r="2129" spans="1:5">
      <c r="A2129" t="s">
        <v>1163</v>
      </c>
      <c r="B2129" t="s">
        <v>262</v>
      </c>
      <c r="C2129" t="s">
        <v>33</v>
      </c>
      <c r="D2129" s="2">
        <v>38687</v>
      </c>
      <c r="E2129" s="2">
        <v>73050</v>
      </c>
    </row>
    <row r="2130" spans="1:5">
      <c r="A2130" t="s">
        <v>2649</v>
      </c>
      <c r="B2130" t="s">
        <v>262</v>
      </c>
      <c r="C2130" t="s">
        <v>33</v>
      </c>
      <c r="D2130" s="2">
        <v>38687</v>
      </c>
      <c r="E2130" s="2">
        <v>73050</v>
      </c>
    </row>
    <row r="2131" spans="1:5">
      <c r="A2131" t="s">
        <v>2650</v>
      </c>
      <c r="B2131" t="s">
        <v>262</v>
      </c>
      <c r="C2131" t="s">
        <v>33</v>
      </c>
      <c r="D2131" s="2">
        <v>38687</v>
      </c>
      <c r="E2131" s="2">
        <v>73050</v>
      </c>
    </row>
    <row r="2132" spans="1:5">
      <c r="A2132" t="s">
        <v>1303</v>
      </c>
      <c r="B2132" t="s">
        <v>262</v>
      </c>
      <c r="C2132" t="s">
        <v>33</v>
      </c>
      <c r="D2132" s="2">
        <v>38687</v>
      </c>
      <c r="E2132" s="2">
        <v>73050</v>
      </c>
    </row>
    <row r="2133" spans="1:5">
      <c r="A2133" t="s">
        <v>587</v>
      </c>
      <c r="B2133" t="s">
        <v>262</v>
      </c>
      <c r="C2133" t="s">
        <v>33</v>
      </c>
      <c r="D2133" s="2">
        <v>38687</v>
      </c>
      <c r="E2133" s="2">
        <v>73050</v>
      </c>
    </row>
    <row r="2134" spans="1:5">
      <c r="A2134" t="s">
        <v>1164</v>
      </c>
      <c r="B2134" t="s">
        <v>262</v>
      </c>
      <c r="C2134" t="s">
        <v>33</v>
      </c>
      <c r="D2134" s="2">
        <v>38687</v>
      </c>
      <c r="E2134" s="2">
        <v>73050</v>
      </c>
    </row>
    <row r="2135" spans="1:5">
      <c r="A2135" t="s">
        <v>2651</v>
      </c>
      <c r="B2135" t="s">
        <v>262</v>
      </c>
      <c r="C2135" t="s">
        <v>33</v>
      </c>
      <c r="D2135" s="2">
        <v>38687</v>
      </c>
      <c r="E2135" s="2">
        <v>73050</v>
      </c>
    </row>
    <row r="2136" spans="1:5">
      <c r="A2136" t="s">
        <v>2652</v>
      </c>
      <c r="B2136" t="s">
        <v>262</v>
      </c>
      <c r="C2136" t="s">
        <v>33</v>
      </c>
      <c r="D2136" s="2">
        <v>38687</v>
      </c>
      <c r="E2136" s="2">
        <v>73050</v>
      </c>
    </row>
    <row r="2137" spans="1:5">
      <c r="A2137" t="s">
        <v>1165</v>
      </c>
      <c r="B2137" t="s">
        <v>262</v>
      </c>
      <c r="C2137" t="s">
        <v>33</v>
      </c>
      <c r="D2137" s="2">
        <v>38687</v>
      </c>
      <c r="E2137" s="2">
        <v>73050</v>
      </c>
    </row>
    <row r="2138" spans="1:5">
      <c r="A2138" t="s">
        <v>2653</v>
      </c>
      <c r="B2138" t="s">
        <v>262</v>
      </c>
      <c r="C2138" t="s">
        <v>33</v>
      </c>
      <c r="D2138" s="2">
        <v>38687</v>
      </c>
      <c r="E2138" s="2">
        <v>73050</v>
      </c>
    </row>
    <row r="2139" spans="1:5">
      <c r="A2139" t="s">
        <v>1166</v>
      </c>
      <c r="B2139" t="s">
        <v>262</v>
      </c>
      <c r="C2139" t="s">
        <v>33</v>
      </c>
      <c r="D2139" s="2">
        <v>38687</v>
      </c>
      <c r="E2139" s="2">
        <v>73050</v>
      </c>
    </row>
    <row r="2140" spans="1:5">
      <c r="A2140" t="s">
        <v>2654</v>
      </c>
      <c r="B2140" t="s">
        <v>262</v>
      </c>
      <c r="C2140" t="s">
        <v>33</v>
      </c>
      <c r="D2140" s="2">
        <v>38687</v>
      </c>
      <c r="E2140" s="2">
        <v>73050</v>
      </c>
    </row>
    <row r="2141" spans="1:5">
      <c r="A2141" t="s">
        <v>1304</v>
      </c>
      <c r="B2141" t="s">
        <v>262</v>
      </c>
      <c r="C2141" t="s">
        <v>33</v>
      </c>
      <c r="D2141" s="2">
        <v>38687</v>
      </c>
      <c r="E2141" s="2">
        <v>73050</v>
      </c>
    </row>
    <row r="2142" spans="1:5">
      <c r="A2142" t="s">
        <v>588</v>
      </c>
      <c r="B2142" t="s">
        <v>262</v>
      </c>
      <c r="C2142" t="s">
        <v>33</v>
      </c>
      <c r="D2142" s="2">
        <v>38687</v>
      </c>
      <c r="E2142" s="2">
        <v>73050</v>
      </c>
    </row>
    <row r="2143" spans="1:5">
      <c r="A2143" t="s">
        <v>1167</v>
      </c>
      <c r="B2143" t="s">
        <v>262</v>
      </c>
      <c r="C2143" t="s">
        <v>33</v>
      </c>
      <c r="D2143" s="2">
        <v>38687</v>
      </c>
      <c r="E2143" s="2">
        <v>73050</v>
      </c>
    </row>
    <row r="2144" spans="1:5">
      <c r="A2144" t="s">
        <v>2655</v>
      </c>
      <c r="B2144" t="s">
        <v>262</v>
      </c>
      <c r="C2144" t="s">
        <v>33</v>
      </c>
      <c r="D2144" s="2">
        <v>38687</v>
      </c>
      <c r="E2144" s="2">
        <v>73050</v>
      </c>
    </row>
    <row r="2145" spans="1:5">
      <c r="A2145" t="s">
        <v>2656</v>
      </c>
      <c r="B2145" t="s">
        <v>262</v>
      </c>
      <c r="C2145" t="s">
        <v>33</v>
      </c>
      <c r="D2145" s="2">
        <v>38687</v>
      </c>
      <c r="E2145" s="2">
        <v>73050</v>
      </c>
    </row>
    <row r="2146" spans="1:5">
      <c r="A2146" t="s">
        <v>1305</v>
      </c>
      <c r="B2146" t="s">
        <v>262</v>
      </c>
      <c r="C2146" t="s">
        <v>33</v>
      </c>
      <c r="D2146" s="2">
        <v>38687</v>
      </c>
      <c r="E2146" s="2">
        <v>73050</v>
      </c>
    </row>
    <row r="2147" spans="1:5">
      <c r="A2147" t="s">
        <v>589</v>
      </c>
      <c r="B2147" t="s">
        <v>262</v>
      </c>
      <c r="C2147" t="s">
        <v>33</v>
      </c>
      <c r="D2147" s="2">
        <v>38687</v>
      </c>
      <c r="E2147" s="2">
        <v>73050</v>
      </c>
    </row>
    <row r="2148" spans="1:5">
      <c r="A2148" t="s">
        <v>1168</v>
      </c>
      <c r="B2148" t="s">
        <v>262</v>
      </c>
      <c r="C2148" t="s">
        <v>33</v>
      </c>
      <c r="D2148" s="2">
        <v>38687</v>
      </c>
      <c r="E2148" s="2">
        <v>73050</v>
      </c>
    </row>
    <row r="2149" spans="1:5">
      <c r="A2149" t="s">
        <v>2657</v>
      </c>
      <c r="B2149" t="s">
        <v>262</v>
      </c>
      <c r="C2149" t="s">
        <v>33</v>
      </c>
      <c r="D2149" s="2">
        <v>38687</v>
      </c>
      <c r="E2149" s="2">
        <v>73050</v>
      </c>
    </row>
    <row r="2150" spans="1:5">
      <c r="A2150" t="s">
        <v>2658</v>
      </c>
      <c r="B2150" t="s">
        <v>262</v>
      </c>
      <c r="C2150" t="s">
        <v>33</v>
      </c>
      <c r="D2150" s="2">
        <v>38687</v>
      </c>
      <c r="E2150" s="2">
        <v>73050</v>
      </c>
    </row>
    <row r="2151" spans="1:5">
      <c r="A2151" t="s">
        <v>1169</v>
      </c>
      <c r="B2151" t="s">
        <v>262</v>
      </c>
      <c r="C2151" t="s">
        <v>33</v>
      </c>
      <c r="D2151" s="2">
        <v>38687</v>
      </c>
      <c r="E2151" s="2">
        <v>73050</v>
      </c>
    </row>
    <row r="2152" spans="1:5">
      <c r="A2152" t="s">
        <v>2659</v>
      </c>
      <c r="B2152" t="s">
        <v>262</v>
      </c>
      <c r="C2152" t="s">
        <v>33</v>
      </c>
      <c r="D2152" s="2">
        <v>38687</v>
      </c>
      <c r="E2152" s="2">
        <v>73050</v>
      </c>
    </row>
    <row r="2153" spans="1:5">
      <c r="A2153" t="s">
        <v>1170</v>
      </c>
      <c r="B2153" t="s">
        <v>262</v>
      </c>
      <c r="C2153" t="s">
        <v>33</v>
      </c>
      <c r="D2153" s="2">
        <v>38687</v>
      </c>
      <c r="E2153" s="2">
        <v>73050</v>
      </c>
    </row>
    <row r="2154" spans="1:5">
      <c r="A2154" t="s">
        <v>2660</v>
      </c>
      <c r="B2154" t="s">
        <v>262</v>
      </c>
      <c r="C2154" t="s">
        <v>33</v>
      </c>
      <c r="D2154" s="2">
        <v>38687</v>
      </c>
      <c r="E2154" s="2">
        <v>73050</v>
      </c>
    </row>
    <row r="2155" spans="1:5">
      <c r="A2155" t="s">
        <v>1306</v>
      </c>
      <c r="B2155" t="s">
        <v>262</v>
      </c>
      <c r="C2155" t="s">
        <v>33</v>
      </c>
      <c r="D2155" s="2">
        <v>38687</v>
      </c>
      <c r="E2155" s="2">
        <v>73050</v>
      </c>
    </row>
    <row r="2156" spans="1:5">
      <c r="A2156" t="s">
        <v>590</v>
      </c>
      <c r="B2156" t="s">
        <v>262</v>
      </c>
      <c r="C2156" t="s">
        <v>33</v>
      </c>
      <c r="D2156" s="2">
        <v>38687</v>
      </c>
      <c r="E2156" s="2">
        <v>73050</v>
      </c>
    </row>
    <row r="2157" spans="1:5">
      <c r="A2157" t="s">
        <v>1171</v>
      </c>
      <c r="B2157" t="s">
        <v>262</v>
      </c>
      <c r="C2157" t="s">
        <v>33</v>
      </c>
      <c r="D2157" s="2">
        <v>38687</v>
      </c>
      <c r="E2157" s="2">
        <v>73050</v>
      </c>
    </row>
    <row r="2158" spans="1:5">
      <c r="A2158" t="s">
        <v>2661</v>
      </c>
      <c r="B2158" t="s">
        <v>262</v>
      </c>
      <c r="C2158" t="s">
        <v>33</v>
      </c>
      <c r="D2158" s="2">
        <v>38687</v>
      </c>
      <c r="E2158" s="2">
        <v>73050</v>
      </c>
    </row>
    <row r="2159" spans="1:5">
      <c r="A2159" t="s">
        <v>2662</v>
      </c>
      <c r="B2159" t="s">
        <v>262</v>
      </c>
      <c r="C2159" t="s">
        <v>33</v>
      </c>
      <c r="D2159" s="2">
        <v>38687</v>
      </c>
      <c r="E2159" s="2">
        <v>73050</v>
      </c>
    </row>
    <row r="2160" spans="1:5">
      <c r="A2160" t="s">
        <v>1307</v>
      </c>
      <c r="B2160" t="s">
        <v>262</v>
      </c>
      <c r="C2160" t="s">
        <v>33</v>
      </c>
      <c r="D2160" s="2">
        <v>38687</v>
      </c>
      <c r="E2160" s="2">
        <v>73050</v>
      </c>
    </row>
    <row r="2161" spans="1:5">
      <c r="A2161" t="s">
        <v>591</v>
      </c>
      <c r="B2161" t="s">
        <v>262</v>
      </c>
      <c r="C2161" t="s">
        <v>33</v>
      </c>
      <c r="D2161" s="2">
        <v>38687</v>
      </c>
      <c r="E2161" s="2">
        <v>73050</v>
      </c>
    </row>
    <row r="2162" spans="1:5">
      <c r="A2162" t="s">
        <v>1172</v>
      </c>
      <c r="B2162" t="s">
        <v>262</v>
      </c>
      <c r="C2162" t="s">
        <v>33</v>
      </c>
      <c r="D2162" s="2">
        <v>38687</v>
      </c>
      <c r="E2162" s="2">
        <v>73050</v>
      </c>
    </row>
    <row r="2163" spans="1:5">
      <c r="A2163" t="s">
        <v>2663</v>
      </c>
      <c r="B2163" t="s">
        <v>262</v>
      </c>
      <c r="C2163" t="s">
        <v>33</v>
      </c>
      <c r="D2163" s="2">
        <v>38687</v>
      </c>
      <c r="E2163" s="2">
        <v>73050</v>
      </c>
    </row>
    <row r="2164" spans="1:5">
      <c r="A2164" t="s">
        <v>2664</v>
      </c>
      <c r="B2164" t="s">
        <v>262</v>
      </c>
      <c r="C2164" t="s">
        <v>33</v>
      </c>
      <c r="D2164" s="2">
        <v>38687</v>
      </c>
      <c r="E2164" s="2">
        <v>73050</v>
      </c>
    </row>
    <row r="2165" spans="1:5">
      <c r="A2165" t="s">
        <v>1173</v>
      </c>
      <c r="B2165" t="s">
        <v>262</v>
      </c>
      <c r="C2165" t="s">
        <v>33</v>
      </c>
      <c r="D2165" s="2">
        <v>38687</v>
      </c>
      <c r="E2165" s="2">
        <v>73050</v>
      </c>
    </row>
    <row r="2166" spans="1:5">
      <c r="A2166" t="s">
        <v>2665</v>
      </c>
      <c r="B2166" t="s">
        <v>262</v>
      </c>
      <c r="C2166" t="s">
        <v>33</v>
      </c>
      <c r="D2166" s="2">
        <v>38687</v>
      </c>
      <c r="E2166" s="2">
        <v>73050</v>
      </c>
    </row>
    <row r="2167" spans="1:5">
      <c r="A2167" t="s">
        <v>1174</v>
      </c>
      <c r="B2167" t="s">
        <v>262</v>
      </c>
      <c r="C2167" t="s">
        <v>33</v>
      </c>
      <c r="D2167" s="2">
        <v>38687</v>
      </c>
      <c r="E2167" s="2">
        <v>73050</v>
      </c>
    </row>
    <row r="2168" spans="1:5">
      <c r="A2168" t="s">
        <v>2666</v>
      </c>
      <c r="B2168" t="s">
        <v>262</v>
      </c>
      <c r="C2168" t="s">
        <v>33</v>
      </c>
      <c r="D2168" s="2">
        <v>38687</v>
      </c>
      <c r="E2168" s="2">
        <v>73050</v>
      </c>
    </row>
    <row r="2169" spans="1:5">
      <c r="A2169" t="s">
        <v>592</v>
      </c>
      <c r="B2169" t="s">
        <v>262</v>
      </c>
      <c r="C2169" t="s">
        <v>33</v>
      </c>
      <c r="D2169" s="2">
        <v>38687</v>
      </c>
      <c r="E2169" s="2">
        <v>73050</v>
      </c>
    </row>
    <row r="2170" spans="1:5">
      <c r="A2170" t="s">
        <v>1175</v>
      </c>
      <c r="B2170" t="s">
        <v>262</v>
      </c>
      <c r="C2170" t="s">
        <v>33</v>
      </c>
      <c r="D2170" s="2">
        <v>38687</v>
      </c>
      <c r="E2170" s="2">
        <v>73050</v>
      </c>
    </row>
    <row r="2171" spans="1:5">
      <c r="A2171" t="s">
        <v>2667</v>
      </c>
      <c r="B2171" t="s">
        <v>262</v>
      </c>
      <c r="C2171" t="s">
        <v>33</v>
      </c>
      <c r="D2171" s="2">
        <v>38687</v>
      </c>
      <c r="E2171" s="2">
        <v>73050</v>
      </c>
    </row>
    <row r="2172" spans="1:5">
      <c r="A2172" t="s">
        <v>2668</v>
      </c>
      <c r="B2172" t="s">
        <v>262</v>
      </c>
      <c r="C2172" t="s">
        <v>33</v>
      </c>
      <c r="D2172" s="2">
        <v>38687</v>
      </c>
      <c r="E2172" s="2">
        <v>73050</v>
      </c>
    </row>
    <row r="2173" spans="1:5">
      <c r="A2173" t="s">
        <v>593</v>
      </c>
      <c r="B2173" t="s">
        <v>262</v>
      </c>
      <c r="C2173" t="s">
        <v>33</v>
      </c>
      <c r="D2173" s="2">
        <v>38687</v>
      </c>
      <c r="E2173" s="2">
        <v>73050</v>
      </c>
    </row>
    <row r="2174" spans="1:5">
      <c r="A2174" t="s">
        <v>1176</v>
      </c>
      <c r="B2174" t="s">
        <v>262</v>
      </c>
      <c r="C2174" t="s">
        <v>33</v>
      </c>
      <c r="D2174" s="2">
        <v>38687</v>
      </c>
      <c r="E2174" s="2">
        <v>73050</v>
      </c>
    </row>
    <row r="2175" spans="1:5">
      <c r="A2175" t="s">
        <v>2669</v>
      </c>
      <c r="B2175" t="s">
        <v>262</v>
      </c>
      <c r="C2175" t="s">
        <v>33</v>
      </c>
      <c r="D2175" s="2">
        <v>38687</v>
      </c>
      <c r="E2175" s="2">
        <v>73050</v>
      </c>
    </row>
    <row r="2176" spans="1:5">
      <c r="A2176" t="s">
        <v>2670</v>
      </c>
      <c r="B2176" t="s">
        <v>262</v>
      </c>
      <c r="C2176" t="s">
        <v>33</v>
      </c>
      <c r="D2176" s="2">
        <v>38687</v>
      </c>
      <c r="E2176" s="2">
        <v>73050</v>
      </c>
    </row>
    <row r="2177" spans="1:5">
      <c r="A2177" t="s">
        <v>1177</v>
      </c>
      <c r="B2177" t="s">
        <v>262</v>
      </c>
      <c r="C2177" t="s">
        <v>33</v>
      </c>
      <c r="D2177" s="2">
        <v>38687</v>
      </c>
      <c r="E2177" s="2">
        <v>73050</v>
      </c>
    </row>
    <row r="2178" spans="1:5">
      <c r="A2178" t="s">
        <v>2671</v>
      </c>
      <c r="B2178" t="s">
        <v>262</v>
      </c>
      <c r="C2178" t="s">
        <v>33</v>
      </c>
      <c r="D2178" s="2">
        <v>38687</v>
      </c>
      <c r="E2178" s="2">
        <v>73050</v>
      </c>
    </row>
    <row r="2179" spans="1:5">
      <c r="A2179" t="s">
        <v>1178</v>
      </c>
      <c r="B2179" t="s">
        <v>262</v>
      </c>
      <c r="C2179" t="s">
        <v>33</v>
      </c>
      <c r="D2179" s="2">
        <v>38687</v>
      </c>
      <c r="E2179" s="2">
        <v>73050</v>
      </c>
    </row>
    <row r="2180" spans="1:5">
      <c r="A2180" t="s">
        <v>2672</v>
      </c>
      <c r="B2180" t="s">
        <v>262</v>
      </c>
      <c r="C2180" t="s">
        <v>33</v>
      </c>
      <c r="D2180" s="2">
        <v>38687</v>
      </c>
      <c r="E2180" s="2">
        <v>73050</v>
      </c>
    </row>
    <row r="2181" spans="1:5">
      <c r="A2181" t="s">
        <v>1856</v>
      </c>
      <c r="B2181" t="s">
        <v>262</v>
      </c>
      <c r="C2181" t="s">
        <v>33</v>
      </c>
      <c r="D2181" s="2">
        <v>38687</v>
      </c>
      <c r="E2181" s="2">
        <v>73050</v>
      </c>
    </row>
    <row r="2182" spans="1:5">
      <c r="A2182" t="s">
        <v>1857</v>
      </c>
      <c r="B2182" t="s">
        <v>262</v>
      </c>
      <c r="C2182" t="s">
        <v>33</v>
      </c>
      <c r="D2182" s="2">
        <v>38687</v>
      </c>
      <c r="E2182" s="2">
        <v>73050</v>
      </c>
    </row>
    <row r="2183" spans="1:5">
      <c r="A2183" t="s">
        <v>1858</v>
      </c>
      <c r="B2183" t="s">
        <v>262</v>
      </c>
      <c r="C2183" t="s">
        <v>33</v>
      </c>
      <c r="D2183" s="2">
        <v>38687</v>
      </c>
      <c r="E2183" s="2">
        <v>73050</v>
      </c>
    </row>
    <row r="2184" spans="1:5">
      <c r="A2184" t="s">
        <v>1859</v>
      </c>
      <c r="B2184" t="s">
        <v>262</v>
      </c>
      <c r="C2184" t="s">
        <v>33</v>
      </c>
      <c r="D2184" s="2">
        <v>38687</v>
      </c>
      <c r="E2184" s="2">
        <v>73050</v>
      </c>
    </row>
    <row r="2185" spans="1:5">
      <c r="A2185" t="s">
        <v>1860</v>
      </c>
      <c r="B2185" t="s">
        <v>262</v>
      </c>
      <c r="C2185" t="s">
        <v>33</v>
      </c>
      <c r="D2185" s="2">
        <v>38687</v>
      </c>
      <c r="E2185" s="2">
        <v>73050</v>
      </c>
    </row>
    <row r="2186" spans="1:5">
      <c r="A2186" t="s">
        <v>1861</v>
      </c>
      <c r="B2186" t="s">
        <v>262</v>
      </c>
      <c r="C2186" t="s">
        <v>33</v>
      </c>
      <c r="D2186" s="2">
        <v>38687</v>
      </c>
      <c r="E2186" s="2">
        <v>73050</v>
      </c>
    </row>
    <row r="2187" spans="1:5">
      <c r="A2187" t="s">
        <v>1862</v>
      </c>
      <c r="B2187" t="s">
        <v>262</v>
      </c>
      <c r="C2187" t="s">
        <v>33</v>
      </c>
      <c r="D2187" s="2">
        <v>38687</v>
      </c>
      <c r="E2187" s="2">
        <v>73050</v>
      </c>
    </row>
    <row r="2188" spans="1:5">
      <c r="A2188" t="s">
        <v>1863</v>
      </c>
      <c r="B2188" t="s">
        <v>262</v>
      </c>
      <c r="C2188" t="s">
        <v>33</v>
      </c>
      <c r="D2188" s="2">
        <v>38687</v>
      </c>
      <c r="E2188" s="2">
        <v>73050</v>
      </c>
    </row>
    <row r="2189" spans="1:5">
      <c r="A2189" t="s">
        <v>1864</v>
      </c>
      <c r="B2189" t="s">
        <v>262</v>
      </c>
      <c r="C2189" t="s">
        <v>33</v>
      </c>
      <c r="D2189" s="2">
        <v>38687</v>
      </c>
      <c r="E2189" s="2">
        <v>73050</v>
      </c>
    </row>
    <row r="2190" spans="1:5">
      <c r="A2190" t="s">
        <v>1865</v>
      </c>
      <c r="B2190" t="s">
        <v>262</v>
      </c>
      <c r="C2190" t="s">
        <v>33</v>
      </c>
      <c r="D2190" s="2">
        <v>38687</v>
      </c>
      <c r="E2190" s="2">
        <v>73050</v>
      </c>
    </row>
    <row r="2191" spans="1:5">
      <c r="A2191" t="s">
        <v>1866</v>
      </c>
      <c r="B2191" t="s">
        <v>262</v>
      </c>
      <c r="C2191" t="s">
        <v>33</v>
      </c>
      <c r="D2191" s="2">
        <v>38687</v>
      </c>
      <c r="E2191" s="2">
        <v>73050</v>
      </c>
    </row>
    <row r="2192" spans="1:5">
      <c r="A2192" t="s">
        <v>1867</v>
      </c>
      <c r="B2192" t="s">
        <v>262</v>
      </c>
      <c r="C2192" t="s">
        <v>33</v>
      </c>
      <c r="D2192" s="2">
        <v>38687</v>
      </c>
      <c r="E2192" s="2">
        <v>73050</v>
      </c>
    </row>
    <row r="2193" spans="1:5">
      <c r="A2193" t="s">
        <v>1868</v>
      </c>
      <c r="B2193" t="s">
        <v>262</v>
      </c>
      <c r="C2193" t="s">
        <v>33</v>
      </c>
      <c r="D2193" s="2">
        <v>38687</v>
      </c>
      <c r="E2193" s="2">
        <v>73050</v>
      </c>
    </row>
    <row r="2194" spans="1:5">
      <c r="A2194" t="s">
        <v>1869</v>
      </c>
      <c r="B2194" t="s">
        <v>262</v>
      </c>
      <c r="C2194" t="s">
        <v>33</v>
      </c>
      <c r="D2194" s="2">
        <v>38687</v>
      </c>
      <c r="E2194" s="2">
        <v>73050</v>
      </c>
    </row>
    <row r="2195" spans="1:5">
      <c r="A2195" t="s">
        <v>1870</v>
      </c>
      <c r="B2195" t="s">
        <v>262</v>
      </c>
      <c r="C2195" t="s">
        <v>33</v>
      </c>
      <c r="D2195" s="2">
        <v>38687</v>
      </c>
      <c r="E2195" s="2">
        <v>73050</v>
      </c>
    </row>
    <row r="2196" spans="1:5">
      <c r="A2196" t="s">
        <v>1871</v>
      </c>
      <c r="B2196" t="s">
        <v>262</v>
      </c>
      <c r="C2196" t="s">
        <v>33</v>
      </c>
      <c r="D2196" s="2">
        <v>38687</v>
      </c>
      <c r="E2196" s="2">
        <v>73050</v>
      </c>
    </row>
    <row r="2197" spans="1:5">
      <c r="A2197" t="s">
        <v>1872</v>
      </c>
      <c r="B2197" t="s">
        <v>262</v>
      </c>
      <c r="C2197" t="s">
        <v>33</v>
      </c>
      <c r="D2197" s="2">
        <v>38687</v>
      </c>
      <c r="E2197" s="2">
        <v>73050</v>
      </c>
    </row>
    <row r="2198" spans="1:5">
      <c r="A2198" t="s">
        <v>1873</v>
      </c>
      <c r="B2198" t="s">
        <v>262</v>
      </c>
      <c r="C2198" t="s">
        <v>33</v>
      </c>
      <c r="D2198" s="2">
        <v>38687</v>
      </c>
      <c r="E2198" s="2">
        <v>73050</v>
      </c>
    </row>
    <row r="2199" spans="1:5">
      <c r="A2199" t="s">
        <v>1874</v>
      </c>
      <c r="B2199" t="s">
        <v>262</v>
      </c>
      <c r="C2199" t="s">
        <v>33</v>
      </c>
      <c r="D2199" s="2">
        <v>38687</v>
      </c>
      <c r="E2199" s="2">
        <v>73050</v>
      </c>
    </row>
    <row r="2200" spans="1:5">
      <c r="A2200" t="s">
        <v>1875</v>
      </c>
      <c r="B2200" t="s">
        <v>262</v>
      </c>
      <c r="C2200" t="s">
        <v>33</v>
      </c>
      <c r="D2200" s="2">
        <v>38687</v>
      </c>
      <c r="E2200" s="2">
        <v>73050</v>
      </c>
    </row>
    <row r="2201" spans="1:5">
      <c r="A2201" t="s">
        <v>1876</v>
      </c>
      <c r="B2201" t="s">
        <v>262</v>
      </c>
      <c r="C2201" t="s">
        <v>33</v>
      </c>
      <c r="D2201" s="2">
        <v>38687</v>
      </c>
      <c r="E2201" s="2">
        <v>73050</v>
      </c>
    </row>
    <row r="2202" spans="1:5">
      <c r="A2202" t="s">
        <v>1877</v>
      </c>
      <c r="B2202" t="s">
        <v>262</v>
      </c>
      <c r="C2202" t="s">
        <v>33</v>
      </c>
      <c r="D2202" s="2">
        <v>38687</v>
      </c>
      <c r="E2202" s="2">
        <v>73050</v>
      </c>
    </row>
    <row r="2203" spans="1:5">
      <c r="A2203" t="s">
        <v>1878</v>
      </c>
      <c r="B2203" t="s">
        <v>262</v>
      </c>
      <c r="C2203" t="s">
        <v>33</v>
      </c>
      <c r="D2203" s="2">
        <v>38687</v>
      </c>
      <c r="E2203" s="2">
        <v>73050</v>
      </c>
    </row>
    <row r="2204" spans="1:5">
      <c r="A2204" t="s">
        <v>1879</v>
      </c>
      <c r="B2204" t="s">
        <v>262</v>
      </c>
      <c r="C2204" t="s">
        <v>33</v>
      </c>
      <c r="D2204" s="2">
        <v>38687</v>
      </c>
      <c r="E2204" s="2">
        <v>73050</v>
      </c>
    </row>
    <row r="2205" spans="1:5">
      <c r="A2205" t="s">
        <v>1880</v>
      </c>
      <c r="B2205" t="s">
        <v>262</v>
      </c>
      <c r="C2205" t="s">
        <v>33</v>
      </c>
      <c r="D2205" s="2">
        <v>38687</v>
      </c>
      <c r="E2205" s="2">
        <v>73050</v>
      </c>
    </row>
    <row r="2206" spans="1:5">
      <c r="A2206" t="s">
        <v>1881</v>
      </c>
      <c r="B2206" t="s">
        <v>262</v>
      </c>
      <c r="C2206" t="s">
        <v>33</v>
      </c>
      <c r="D2206" s="2">
        <v>38687</v>
      </c>
      <c r="E2206" s="2">
        <v>73050</v>
      </c>
    </row>
    <row r="2207" spans="1:5">
      <c r="A2207" t="s">
        <v>1882</v>
      </c>
      <c r="B2207" t="s">
        <v>262</v>
      </c>
      <c r="C2207" t="s">
        <v>33</v>
      </c>
      <c r="D2207" s="2">
        <v>38687</v>
      </c>
      <c r="E2207" s="2">
        <v>73050</v>
      </c>
    </row>
  </sheetData>
  <autoFilter ref="A1:F2207" xr:uid="{00000000-0001-0000-0500-000000000000}"/>
  <sortState xmlns:xlrd2="http://schemas.microsoft.com/office/spreadsheetml/2017/richdata2" ref="A2:F2128">
    <sortCondition ref="A2:A2128"/>
  </sortState>
  <phoneticPr fontId="7" type="noConversion"/>
  <pageMargins left="0.78740157499999996" right="0.78740157499999996" top="0.984251969" bottom="0.984251969" header="0.5" footer="0.5"/>
  <pageSetup orientation="portrait" r:id="rId1"/>
  <headerFooter alignWithMargins="0"/>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07"/>
  <dimension ref="A1:F404"/>
  <sheetViews>
    <sheetView workbookViewId="0">
      <pane ySplit="1" topLeftCell="A2" activePane="bottomLeft" state="frozen"/>
      <selection activeCell="F2" sqref="F2"/>
      <selection pane="bottomLeft" activeCell="F391" sqref="F391"/>
    </sheetView>
  </sheetViews>
  <sheetFormatPr baseColWidth="10" defaultColWidth="9.28515625" defaultRowHeight="12.75"/>
  <cols>
    <col min="1" max="1" width="19.28515625" customWidth="1"/>
    <col min="2" max="3" width="9.28515625" customWidth="1"/>
    <col min="4" max="5" width="10.28515625" style="2" bestFit="1" customWidth="1"/>
    <col min="6" max="6" width="30.7109375" customWidth="1"/>
  </cols>
  <sheetData>
    <row r="1" spans="1:6">
      <c r="A1" t="s">
        <v>8</v>
      </c>
      <c r="B1" t="s">
        <v>67</v>
      </c>
      <c r="C1" t="s">
        <v>4</v>
      </c>
      <c r="D1" s="2" t="s">
        <v>54</v>
      </c>
      <c r="E1" s="2" t="s">
        <v>14</v>
      </c>
      <c r="F1" t="s">
        <v>15</v>
      </c>
    </row>
    <row r="2" spans="1:6">
      <c r="A2">
        <v>0</v>
      </c>
      <c r="F2" t="s">
        <v>50</v>
      </c>
    </row>
    <row r="3" spans="1:6">
      <c r="A3" t="s">
        <v>52</v>
      </c>
      <c r="F3" t="s">
        <v>50</v>
      </c>
    </row>
    <row r="4" spans="1:6">
      <c r="A4" t="s">
        <v>2673</v>
      </c>
      <c r="B4" s="38" t="s">
        <v>48</v>
      </c>
      <c r="C4" s="38" t="s">
        <v>33</v>
      </c>
      <c r="D4" s="39">
        <v>38687</v>
      </c>
      <c r="E4" s="39">
        <v>73050</v>
      </c>
    </row>
    <row r="5" spans="1:6">
      <c r="A5" t="s">
        <v>2674</v>
      </c>
      <c r="B5" s="38" t="s">
        <v>48</v>
      </c>
      <c r="C5" s="38" t="s">
        <v>33</v>
      </c>
      <c r="D5" s="39">
        <v>38687</v>
      </c>
      <c r="E5" s="39">
        <v>73050</v>
      </c>
    </row>
    <row r="6" spans="1:6">
      <c r="A6" t="s">
        <v>2675</v>
      </c>
      <c r="B6" s="38" t="s">
        <v>48</v>
      </c>
      <c r="C6" s="38" t="s">
        <v>33</v>
      </c>
      <c r="D6" s="39">
        <v>38687</v>
      </c>
      <c r="E6" s="39">
        <v>73050</v>
      </c>
    </row>
    <row r="7" spans="1:6">
      <c r="A7" t="s">
        <v>2676</v>
      </c>
      <c r="B7" s="38" t="s">
        <v>48</v>
      </c>
      <c r="C7" s="38" t="s">
        <v>33</v>
      </c>
      <c r="D7" s="39">
        <v>38687</v>
      </c>
      <c r="E7" s="39">
        <v>73050</v>
      </c>
    </row>
    <row r="8" spans="1:6">
      <c r="A8" t="s">
        <v>2677</v>
      </c>
      <c r="B8" s="38" t="s">
        <v>48</v>
      </c>
      <c r="C8" s="38" t="s">
        <v>33</v>
      </c>
      <c r="D8" s="39">
        <v>38687</v>
      </c>
      <c r="E8" s="39">
        <v>73050</v>
      </c>
    </row>
    <row r="9" spans="1:6">
      <c r="A9" t="s">
        <v>2678</v>
      </c>
      <c r="B9" s="38" t="s">
        <v>48</v>
      </c>
      <c r="C9" s="38" t="s">
        <v>33</v>
      </c>
      <c r="D9" s="39">
        <v>38687</v>
      </c>
      <c r="E9" s="39">
        <v>73050</v>
      </c>
    </row>
    <row r="10" spans="1:6">
      <c r="A10" t="s">
        <v>485</v>
      </c>
      <c r="B10" s="38" t="s">
        <v>48</v>
      </c>
      <c r="C10" s="38" t="s">
        <v>33</v>
      </c>
      <c r="D10" s="39">
        <v>38687</v>
      </c>
      <c r="E10" s="39">
        <v>73050</v>
      </c>
    </row>
    <row r="11" spans="1:6">
      <c r="A11" t="s">
        <v>594</v>
      </c>
      <c r="B11" s="38" t="s">
        <v>48</v>
      </c>
      <c r="C11" s="38" t="s">
        <v>33</v>
      </c>
      <c r="D11" s="39">
        <v>38687</v>
      </c>
      <c r="E11" s="39">
        <v>73050</v>
      </c>
    </row>
    <row r="12" spans="1:6">
      <c r="A12" t="s">
        <v>486</v>
      </c>
      <c r="B12" s="38" t="s">
        <v>48</v>
      </c>
      <c r="C12" s="38" t="s">
        <v>33</v>
      </c>
      <c r="D12" s="39">
        <v>38687</v>
      </c>
      <c r="E12" s="39">
        <v>73050</v>
      </c>
    </row>
    <row r="13" spans="1:6">
      <c r="A13" t="s">
        <v>595</v>
      </c>
      <c r="B13" s="38" t="s">
        <v>48</v>
      </c>
      <c r="C13" s="38" t="s">
        <v>33</v>
      </c>
      <c r="D13" s="39">
        <v>38687</v>
      </c>
      <c r="E13" s="39">
        <v>73050</v>
      </c>
    </row>
    <row r="14" spans="1:6">
      <c r="A14" t="s">
        <v>487</v>
      </c>
      <c r="B14" s="38" t="s">
        <v>48</v>
      </c>
      <c r="C14" s="38" t="s">
        <v>33</v>
      </c>
      <c r="D14" s="39">
        <v>38687</v>
      </c>
      <c r="E14" s="39">
        <v>73050</v>
      </c>
    </row>
    <row r="15" spans="1:6">
      <c r="A15" t="s">
        <v>596</v>
      </c>
      <c r="B15" s="38" t="s">
        <v>48</v>
      </c>
      <c r="C15" s="38" t="s">
        <v>33</v>
      </c>
      <c r="D15" s="39">
        <v>38687</v>
      </c>
      <c r="E15" s="39">
        <v>73050</v>
      </c>
    </row>
    <row r="16" spans="1:6">
      <c r="A16" t="s">
        <v>488</v>
      </c>
      <c r="B16" s="38" t="s">
        <v>48</v>
      </c>
      <c r="C16" s="38" t="s">
        <v>33</v>
      </c>
      <c r="D16" s="39">
        <v>38687</v>
      </c>
      <c r="E16" s="39">
        <v>73050</v>
      </c>
    </row>
    <row r="17" spans="1:5">
      <c r="A17" t="s">
        <v>597</v>
      </c>
      <c r="B17" s="38" t="s">
        <v>48</v>
      </c>
      <c r="C17" s="38" t="s">
        <v>33</v>
      </c>
      <c r="D17" s="39">
        <v>38687</v>
      </c>
      <c r="E17" s="39">
        <v>73050</v>
      </c>
    </row>
    <row r="18" spans="1:5">
      <c r="A18" t="s">
        <v>489</v>
      </c>
      <c r="B18" s="38" t="s">
        <v>48</v>
      </c>
      <c r="C18" s="38" t="s">
        <v>33</v>
      </c>
      <c r="D18" s="39">
        <v>38687</v>
      </c>
      <c r="E18" s="39">
        <v>73050</v>
      </c>
    </row>
    <row r="19" spans="1:5">
      <c r="A19" t="s">
        <v>598</v>
      </c>
      <c r="B19" s="38" t="s">
        <v>48</v>
      </c>
      <c r="C19" s="38" t="s">
        <v>33</v>
      </c>
      <c r="D19" s="39">
        <v>38687</v>
      </c>
      <c r="E19" s="39">
        <v>73050</v>
      </c>
    </row>
    <row r="20" spans="1:5">
      <c r="A20" t="s">
        <v>490</v>
      </c>
      <c r="B20" s="38" t="s">
        <v>48</v>
      </c>
      <c r="C20" s="38" t="s">
        <v>33</v>
      </c>
      <c r="D20" s="39">
        <v>38687</v>
      </c>
      <c r="E20" s="39">
        <v>73050</v>
      </c>
    </row>
    <row r="21" spans="1:5">
      <c r="A21" t="s">
        <v>599</v>
      </c>
      <c r="B21" s="38" t="s">
        <v>48</v>
      </c>
      <c r="C21" s="38" t="s">
        <v>33</v>
      </c>
      <c r="D21" s="39">
        <v>38687</v>
      </c>
      <c r="E21" s="39">
        <v>73050</v>
      </c>
    </row>
    <row r="22" spans="1:5">
      <c r="A22" t="s">
        <v>491</v>
      </c>
      <c r="B22" s="38" t="s">
        <v>48</v>
      </c>
      <c r="C22" s="38" t="s">
        <v>33</v>
      </c>
      <c r="D22" s="39">
        <v>38687</v>
      </c>
      <c r="E22" s="39">
        <v>73050</v>
      </c>
    </row>
    <row r="23" spans="1:5">
      <c r="A23" t="s">
        <v>600</v>
      </c>
      <c r="B23" s="38" t="s">
        <v>48</v>
      </c>
      <c r="C23" s="38" t="s">
        <v>33</v>
      </c>
      <c r="D23" s="39">
        <v>38687</v>
      </c>
      <c r="E23" s="39">
        <v>73050</v>
      </c>
    </row>
    <row r="24" spans="1:5">
      <c r="A24" t="s">
        <v>492</v>
      </c>
      <c r="B24" s="38" t="s">
        <v>48</v>
      </c>
      <c r="C24" s="38" t="s">
        <v>33</v>
      </c>
      <c r="D24" s="39">
        <v>38687</v>
      </c>
      <c r="E24" s="39">
        <v>73050</v>
      </c>
    </row>
    <row r="25" spans="1:5">
      <c r="A25" t="s">
        <v>601</v>
      </c>
      <c r="B25" s="38" t="s">
        <v>48</v>
      </c>
      <c r="C25" s="38" t="s">
        <v>33</v>
      </c>
      <c r="D25" s="39">
        <v>38687</v>
      </c>
      <c r="E25" s="39">
        <v>73050</v>
      </c>
    </row>
    <row r="26" spans="1:5">
      <c r="A26" t="s">
        <v>493</v>
      </c>
      <c r="B26" s="38" t="s">
        <v>48</v>
      </c>
      <c r="C26" s="38" t="s">
        <v>33</v>
      </c>
      <c r="D26" s="39">
        <v>38687</v>
      </c>
      <c r="E26" s="39">
        <v>73050</v>
      </c>
    </row>
    <row r="27" spans="1:5">
      <c r="A27" t="s">
        <v>602</v>
      </c>
      <c r="B27" s="38" t="s">
        <v>48</v>
      </c>
      <c r="C27" s="38" t="s">
        <v>33</v>
      </c>
      <c r="D27" s="39">
        <v>38687</v>
      </c>
      <c r="E27" s="39">
        <v>73050</v>
      </c>
    </row>
    <row r="28" spans="1:5">
      <c r="A28" t="s">
        <v>494</v>
      </c>
      <c r="B28" s="38" t="s">
        <v>48</v>
      </c>
      <c r="C28" s="38" t="s">
        <v>33</v>
      </c>
      <c r="D28" s="39">
        <v>38687</v>
      </c>
      <c r="E28" s="39">
        <v>73050</v>
      </c>
    </row>
    <row r="29" spans="1:5">
      <c r="A29" t="s">
        <v>603</v>
      </c>
      <c r="B29" s="38" t="s">
        <v>48</v>
      </c>
      <c r="C29" s="38" t="s">
        <v>33</v>
      </c>
      <c r="D29" s="39">
        <v>38687</v>
      </c>
      <c r="E29" s="39">
        <v>73050</v>
      </c>
    </row>
    <row r="30" spans="1:5">
      <c r="A30" t="s">
        <v>604</v>
      </c>
      <c r="B30" s="38" t="s">
        <v>48</v>
      </c>
      <c r="C30" s="38" t="s">
        <v>33</v>
      </c>
      <c r="D30" s="39">
        <v>38687</v>
      </c>
      <c r="E30" s="39">
        <v>73050</v>
      </c>
    </row>
    <row r="31" spans="1:5">
      <c r="A31" t="s">
        <v>605</v>
      </c>
      <c r="B31" s="38" t="s">
        <v>48</v>
      </c>
      <c r="C31" s="38" t="s">
        <v>33</v>
      </c>
      <c r="D31" s="39">
        <v>38687</v>
      </c>
      <c r="E31" s="39">
        <v>73050</v>
      </c>
    </row>
    <row r="32" spans="1:5">
      <c r="A32" t="s">
        <v>495</v>
      </c>
      <c r="B32" s="38" t="s">
        <v>48</v>
      </c>
      <c r="C32" s="38" t="s">
        <v>33</v>
      </c>
      <c r="D32" s="39">
        <v>38687</v>
      </c>
      <c r="E32" s="39">
        <v>73050</v>
      </c>
    </row>
    <row r="33" spans="1:5">
      <c r="A33" t="s">
        <v>606</v>
      </c>
      <c r="B33" s="38" t="s">
        <v>48</v>
      </c>
      <c r="C33" s="38" t="s">
        <v>33</v>
      </c>
      <c r="D33" s="39">
        <v>38687</v>
      </c>
      <c r="E33" s="39">
        <v>73050</v>
      </c>
    </row>
    <row r="34" spans="1:5">
      <c r="A34" t="s">
        <v>496</v>
      </c>
      <c r="B34" s="38" t="s">
        <v>48</v>
      </c>
      <c r="C34" s="38" t="s">
        <v>33</v>
      </c>
      <c r="D34" s="39">
        <v>38687</v>
      </c>
      <c r="E34" s="39">
        <v>73050</v>
      </c>
    </row>
    <row r="35" spans="1:5">
      <c r="A35" t="s">
        <v>607</v>
      </c>
      <c r="B35" s="38" t="s">
        <v>48</v>
      </c>
      <c r="C35" s="38" t="s">
        <v>33</v>
      </c>
      <c r="D35" s="39">
        <v>38687</v>
      </c>
      <c r="E35" s="39">
        <v>73050</v>
      </c>
    </row>
    <row r="36" spans="1:5">
      <c r="A36" t="s">
        <v>1308</v>
      </c>
      <c r="B36" s="38" t="s">
        <v>48</v>
      </c>
      <c r="C36" s="38" t="s">
        <v>33</v>
      </c>
      <c r="D36" s="39">
        <v>38687</v>
      </c>
      <c r="E36" s="39">
        <v>73050</v>
      </c>
    </row>
    <row r="37" spans="1:5">
      <c r="A37" t="s">
        <v>1309</v>
      </c>
      <c r="B37" s="38" t="s">
        <v>48</v>
      </c>
      <c r="C37" s="38" t="s">
        <v>33</v>
      </c>
      <c r="D37" s="39">
        <v>38687</v>
      </c>
      <c r="E37" s="39">
        <v>73050</v>
      </c>
    </row>
    <row r="38" spans="1:5">
      <c r="A38" t="s">
        <v>1310</v>
      </c>
      <c r="B38" s="38" t="s">
        <v>48</v>
      </c>
      <c r="C38" s="38" t="s">
        <v>33</v>
      </c>
      <c r="D38" s="39">
        <v>38687</v>
      </c>
      <c r="E38" s="39">
        <v>73050</v>
      </c>
    </row>
    <row r="39" spans="1:5">
      <c r="A39" t="s">
        <v>1311</v>
      </c>
      <c r="B39" s="38" t="s">
        <v>48</v>
      </c>
      <c r="C39" s="38" t="s">
        <v>33</v>
      </c>
      <c r="D39" s="39">
        <v>38687</v>
      </c>
      <c r="E39" s="39">
        <v>73050</v>
      </c>
    </row>
    <row r="40" spans="1:5">
      <c r="A40" t="s">
        <v>1312</v>
      </c>
      <c r="B40" s="38" t="s">
        <v>48</v>
      </c>
      <c r="C40" s="38" t="s">
        <v>33</v>
      </c>
      <c r="D40" s="39">
        <v>38687</v>
      </c>
      <c r="E40" s="39">
        <v>73050</v>
      </c>
    </row>
    <row r="41" spans="1:5">
      <c r="A41" t="s">
        <v>1313</v>
      </c>
      <c r="B41" s="38" t="s">
        <v>48</v>
      </c>
      <c r="C41" s="38" t="s">
        <v>33</v>
      </c>
      <c r="D41" s="39">
        <v>38687</v>
      </c>
      <c r="E41" s="39">
        <v>73050</v>
      </c>
    </row>
    <row r="42" spans="1:5">
      <c r="A42" t="s">
        <v>1314</v>
      </c>
      <c r="B42" s="38" t="s">
        <v>48</v>
      </c>
      <c r="C42" s="38" t="s">
        <v>33</v>
      </c>
      <c r="D42" s="39">
        <v>38687</v>
      </c>
      <c r="E42" s="39">
        <v>73050</v>
      </c>
    </row>
    <row r="43" spans="1:5">
      <c r="A43" t="s">
        <v>1315</v>
      </c>
      <c r="B43" s="38" t="s">
        <v>48</v>
      </c>
      <c r="C43" s="38" t="s">
        <v>33</v>
      </c>
      <c r="D43" s="39">
        <v>38687</v>
      </c>
      <c r="E43" s="39">
        <v>73050</v>
      </c>
    </row>
    <row r="44" spans="1:5">
      <c r="A44" t="s">
        <v>2756</v>
      </c>
      <c r="B44" s="38" t="s">
        <v>48</v>
      </c>
      <c r="C44" s="38" t="s">
        <v>33</v>
      </c>
      <c r="D44" s="39">
        <v>38687</v>
      </c>
      <c r="E44" s="39">
        <v>73050</v>
      </c>
    </row>
    <row r="45" spans="1:5">
      <c r="A45" t="s">
        <v>274</v>
      </c>
      <c r="B45" s="38" t="s">
        <v>48</v>
      </c>
      <c r="C45" s="38" t="s">
        <v>33</v>
      </c>
      <c r="D45" s="39">
        <v>38687</v>
      </c>
      <c r="E45" s="39">
        <v>73050</v>
      </c>
    </row>
    <row r="46" spans="1:5">
      <c r="A46" t="s">
        <v>2757</v>
      </c>
      <c r="B46" s="38" t="s">
        <v>48</v>
      </c>
      <c r="C46" s="38" t="s">
        <v>33</v>
      </c>
      <c r="D46" s="39">
        <v>38687</v>
      </c>
      <c r="E46" s="39">
        <v>73050</v>
      </c>
    </row>
    <row r="47" spans="1:5">
      <c r="A47" t="s">
        <v>641</v>
      </c>
      <c r="B47" s="38" t="s">
        <v>48</v>
      </c>
      <c r="C47" s="38" t="s">
        <v>33</v>
      </c>
      <c r="D47" s="39">
        <v>38687</v>
      </c>
      <c r="E47" s="39">
        <v>73050</v>
      </c>
    </row>
    <row r="48" spans="1:5">
      <c r="A48" t="s">
        <v>608</v>
      </c>
      <c r="B48" s="38" t="s">
        <v>48</v>
      </c>
      <c r="C48" s="38" t="s">
        <v>33</v>
      </c>
      <c r="D48" s="39">
        <v>38687</v>
      </c>
      <c r="E48" s="39">
        <v>73050</v>
      </c>
    </row>
    <row r="49" spans="1:5">
      <c r="A49" t="s">
        <v>2758</v>
      </c>
      <c r="B49" s="38" t="s">
        <v>48</v>
      </c>
      <c r="C49" s="38" t="s">
        <v>33</v>
      </c>
      <c r="D49" s="39">
        <v>38687</v>
      </c>
      <c r="E49" s="39">
        <v>73050</v>
      </c>
    </row>
    <row r="50" spans="1:5">
      <c r="A50" t="s">
        <v>275</v>
      </c>
      <c r="B50" s="38" t="s">
        <v>48</v>
      </c>
      <c r="C50" s="38" t="s">
        <v>33</v>
      </c>
      <c r="D50" s="39">
        <v>38687</v>
      </c>
      <c r="E50" s="39">
        <v>73050</v>
      </c>
    </row>
    <row r="51" spans="1:5">
      <c r="A51" t="s">
        <v>2759</v>
      </c>
      <c r="B51" s="38" t="s">
        <v>48</v>
      </c>
      <c r="C51" s="38" t="s">
        <v>33</v>
      </c>
      <c r="D51" s="39">
        <v>38687</v>
      </c>
      <c r="E51" s="39">
        <v>73050</v>
      </c>
    </row>
    <row r="52" spans="1:5">
      <c r="A52" t="s">
        <v>642</v>
      </c>
      <c r="B52" s="38" t="s">
        <v>48</v>
      </c>
      <c r="C52" s="38" t="s">
        <v>33</v>
      </c>
      <c r="D52" s="39">
        <v>38687</v>
      </c>
      <c r="E52" s="39">
        <v>73050</v>
      </c>
    </row>
    <row r="53" spans="1:5">
      <c r="A53" t="s">
        <v>609</v>
      </c>
      <c r="B53" s="38" t="s">
        <v>48</v>
      </c>
      <c r="C53" s="38" t="s">
        <v>33</v>
      </c>
      <c r="D53" s="39">
        <v>38687</v>
      </c>
      <c r="E53" s="39">
        <v>73050</v>
      </c>
    </row>
    <row r="54" spans="1:5">
      <c r="A54" t="s">
        <v>2760</v>
      </c>
      <c r="B54" s="38" t="s">
        <v>48</v>
      </c>
      <c r="C54" s="38" t="s">
        <v>33</v>
      </c>
      <c r="D54" s="39">
        <v>38687</v>
      </c>
      <c r="E54" s="39">
        <v>73050</v>
      </c>
    </row>
    <row r="55" spans="1:5">
      <c r="A55" t="s">
        <v>276</v>
      </c>
      <c r="B55" s="38" t="s">
        <v>48</v>
      </c>
      <c r="C55" s="38" t="s">
        <v>33</v>
      </c>
      <c r="D55" s="39">
        <v>38687</v>
      </c>
      <c r="E55" s="39">
        <v>73050</v>
      </c>
    </row>
    <row r="56" spans="1:5">
      <c r="A56" t="s">
        <v>2761</v>
      </c>
      <c r="B56" s="38" t="s">
        <v>48</v>
      </c>
      <c r="C56" s="38" t="s">
        <v>33</v>
      </c>
      <c r="D56" s="39">
        <v>38687</v>
      </c>
      <c r="E56" s="39">
        <v>73050</v>
      </c>
    </row>
    <row r="57" spans="1:5">
      <c r="A57" t="s">
        <v>643</v>
      </c>
      <c r="B57" s="38" t="s">
        <v>48</v>
      </c>
      <c r="C57" s="38" t="s">
        <v>33</v>
      </c>
      <c r="D57" s="39">
        <v>38687</v>
      </c>
      <c r="E57" s="39">
        <v>73050</v>
      </c>
    </row>
    <row r="58" spans="1:5">
      <c r="A58" t="s">
        <v>610</v>
      </c>
      <c r="B58" s="38" t="s">
        <v>48</v>
      </c>
      <c r="C58" s="38" t="s">
        <v>33</v>
      </c>
      <c r="D58" s="39">
        <v>38687</v>
      </c>
      <c r="E58" s="39">
        <v>73050</v>
      </c>
    </row>
    <row r="59" spans="1:5">
      <c r="A59" t="s">
        <v>2762</v>
      </c>
      <c r="B59" s="38" t="s">
        <v>48</v>
      </c>
      <c r="C59" s="38" t="s">
        <v>33</v>
      </c>
      <c r="D59" s="39">
        <v>38687</v>
      </c>
      <c r="E59" s="39">
        <v>73050</v>
      </c>
    </row>
    <row r="60" spans="1:5">
      <c r="A60" t="s">
        <v>277</v>
      </c>
      <c r="B60" s="38" t="s">
        <v>48</v>
      </c>
      <c r="C60" s="38" t="s">
        <v>33</v>
      </c>
      <c r="D60" s="39">
        <v>38687</v>
      </c>
      <c r="E60" s="39">
        <v>73050</v>
      </c>
    </row>
    <row r="61" spans="1:5">
      <c r="A61" t="s">
        <v>2763</v>
      </c>
      <c r="B61" s="38" t="s">
        <v>48</v>
      </c>
      <c r="C61" s="38" t="s">
        <v>33</v>
      </c>
      <c r="D61" s="39">
        <v>38687</v>
      </c>
      <c r="E61" s="39">
        <v>73050</v>
      </c>
    </row>
    <row r="62" spans="1:5">
      <c r="A62" t="s">
        <v>644</v>
      </c>
      <c r="B62" s="38" t="s">
        <v>48</v>
      </c>
      <c r="C62" s="38" t="s">
        <v>33</v>
      </c>
      <c r="D62" s="39">
        <v>38687</v>
      </c>
      <c r="E62" s="39">
        <v>73050</v>
      </c>
    </row>
    <row r="63" spans="1:5">
      <c r="A63" t="s">
        <v>611</v>
      </c>
      <c r="B63" s="38" t="s">
        <v>48</v>
      </c>
      <c r="C63" s="38" t="s">
        <v>33</v>
      </c>
      <c r="D63" s="39">
        <v>38687</v>
      </c>
      <c r="E63" s="39">
        <v>73050</v>
      </c>
    </row>
    <row r="64" spans="1:5">
      <c r="A64" t="s">
        <v>2764</v>
      </c>
      <c r="B64" s="38" t="s">
        <v>48</v>
      </c>
      <c r="C64" s="38" t="s">
        <v>33</v>
      </c>
      <c r="D64" s="39">
        <v>38687</v>
      </c>
      <c r="E64" s="39">
        <v>73050</v>
      </c>
    </row>
    <row r="65" spans="1:5">
      <c r="A65" t="s">
        <v>2765</v>
      </c>
      <c r="B65" s="38" t="s">
        <v>48</v>
      </c>
      <c r="C65" s="38" t="s">
        <v>33</v>
      </c>
      <c r="D65" s="39">
        <v>38687</v>
      </c>
      <c r="E65" s="39">
        <v>73050</v>
      </c>
    </row>
    <row r="66" spans="1:5">
      <c r="A66" t="s">
        <v>278</v>
      </c>
      <c r="B66" s="38" t="s">
        <v>48</v>
      </c>
      <c r="C66" s="38" t="s">
        <v>33</v>
      </c>
      <c r="D66" s="39">
        <v>38687</v>
      </c>
      <c r="E66" s="39">
        <v>73050</v>
      </c>
    </row>
    <row r="67" spans="1:5">
      <c r="A67" t="s">
        <v>2766</v>
      </c>
      <c r="B67" s="38" t="s">
        <v>48</v>
      </c>
      <c r="C67" s="38" t="s">
        <v>33</v>
      </c>
      <c r="D67" s="39">
        <v>38687</v>
      </c>
      <c r="E67" s="39">
        <v>73050</v>
      </c>
    </row>
    <row r="68" spans="1:5">
      <c r="A68" t="s">
        <v>645</v>
      </c>
      <c r="B68" s="38" t="s">
        <v>48</v>
      </c>
      <c r="C68" s="38" t="s">
        <v>33</v>
      </c>
      <c r="D68" s="39">
        <v>38687</v>
      </c>
      <c r="E68" s="39">
        <v>73050</v>
      </c>
    </row>
    <row r="69" spans="1:5">
      <c r="A69" t="s">
        <v>612</v>
      </c>
      <c r="B69" s="38" t="s">
        <v>48</v>
      </c>
      <c r="C69" s="38" t="s">
        <v>33</v>
      </c>
      <c r="D69" s="39">
        <v>38687</v>
      </c>
      <c r="E69" s="39">
        <v>73050</v>
      </c>
    </row>
    <row r="70" spans="1:5">
      <c r="A70" t="s">
        <v>2767</v>
      </c>
      <c r="B70" s="38" t="s">
        <v>48</v>
      </c>
      <c r="C70" s="38" t="s">
        <v>33</v>
      </c>
      <c r="D70" s="39">
        <v>38687</v>
      </c>
      <c r="E70" s="39">
        <v>73050</v>
      </c>
    </row>
    <row r="71" spans="1:5">
      <c r="A71" t="s">
        <v>2768</v>
      </c>
      <c r="B71" s="38" t="s">
        <v>48</v>
      </c>
      <c r="C71" s="38" t="s">
        <v>33</v>
      </c>
      <c r="D71" s="39">
        <v>38687</v>
      </c>
      <c r="E71" s="39">
        <v>73050</v>
      </c>
    </row>
    <row r="72" spans="1:5">
      <c r="A72" t="s">
        <v>279</v>
      </c>
      <c r="B72" s="38" t="s">
        <v>48</v>
      </c>
      <c r="C72" s="38" t="s">
        <v>33</v>
      </c>
      <c r="D72" s="39">
        <v>38687</v>
      </c>
      <c r="E72" s="39">
        <v>73050</v>
      </c>
    </row>
    <row r="73" spans="1:5">
      <c r="A73" t="s">
        <v>2769</v>
      </c>
      <c r="B73" s="38" t="s">
        <v>48</v>
      </c>
      <c r="C73" s="38" t="s">
        <v>33</v>
      </c>
      <c r="D73" s="39">
        <v>38687</v>
      </c>
      <c r="E73" s="39">
        <v>73050</v>
      </c>
    </row>
    <row r="74" spans="1:5">
      <c r="A74" t="s">
        <v>646</v>
      </c>
      <c r="B74" s="38" t="s">
        <v>48</v>
      </c>
      <c r="C74" s="38" t="s">
        <v>33</v>
      </c>
      <c r="D74" s="39">
        <v>38687</v>
      </c>
      <c r="E74" s="39">
        <v>73050</v>
      </c>
    </row>
    <row r="75" spans="1:5">
      <c r="A75" t="s">
        <v>613</v>
      </c>
      <c r="B75" s="38" t="s">
        <v>48</v>
      </c>
      <c r="C75" s="38" t="s">
        <v>33</v>
      </c>
      <c r="D75" s="39">
        <v>38687</v>
      </c>
      <c r="E75" s="39">
        <v>73050</v>
      </c>
    </row>
    <row r="76" spans="1:5">
      <c r="A76" t="s">
        <v>2770</v>
      </c>
      <c r="B76" s="38" t="s">
        <v>48</v>
      </c>
      <c r="C76" s="38" t="s">
        <v>33</v>
      </c>
      <c r="D76" s="39">
        <v>38687</v>
      </c>
      <c r="E76" s="39">
        <v>73050</v>
      </c>
    </row>
    <row r="77" spans="1:5">
      <c r="A77" t="s">
        <v>2771</v>
      </c>
      <c r="B77" s="38" t="s">
        <v>48</v>
      </c>
      <c r="C77" s="38" t="s">
        <v>33</v>
      </c>
      <c r="D77" s="39">
        <v>38687</v>
      </c>
      <c r="E77" s="39">
        <v>73050</v>
      </c>
    </row>
    <row r="78" spans="1:5">
      <c r="A78" t="s">
        <v>280</v>
      </c>
      <c r="B78" s="38" t="s">
        <v>48</v>
      </c>
      <c r="C78" s="38" t="s">
        <v>33</v>
      </c>
      <c r="D78" s="39">
        <v>38687</v>
      </c>
      <c r="E78" s="39">
        <v>73050</v>
      </c>
    </row>
    <row r="79" spans="1:5">
      <c r="A79" t="s">
        <v>2772</v>
      </c>
      <c r="B79" s="38" t="s">
        <v>48</v>
      </c>
      <c r="C79" s="38" t="s">
        <v>33</v>
      </c>
      <c r="D79" s="39">
        <v>38687</v>
      </c>
      <c r="E79" s="39">
        <v>73050</v>
      </c>
    </row>
    <row r="80" spans="1:5">
      <c r="A80" t="s">
        <v>647</v>
      </c>
      <c r="B80" s="38" t="s">
        <v>48</v>
      </c>
      <c r="C80" s="38" t="s">
        <v>33</v>
      </c>
      <c r="D80" s="39">
        <v>38687</v>
      </c>
      <c r="E80" s="39">
        <v>73050</v>
      </c>
    </row>
    <row r="81" spans="1:5">
      <c r="A81" t="s">
        <v>614</v>
      </c>
      <c r="B81" s="38" t="s">
        <v>48</v>
      </c>
      <c r="C81" s="38" t="s">
        <v>33</v>
      </c>
      <c r="D81" s="39">
        <v>38687</v>
      </c>
      <c r="E81" s="39">
        <v>73050</v>
      </c>
    </row>
    <row r="82" spans="1:5">
      <c r="A82" t="s">
        <v>2773</v>
      </c>
      <c r="B82" s="38" t="s">
        <v>48</v>
      </c>
      <c r="C82" s="38" t="s">
        <v>33</v>
      </c>
      <c r="D82" s="39">
        <v>38687</v>
      </c>
      <c r="E82" s="39">
        <v>73050</v>
      </c>
    </row>
    <row r="83" spans="1:5">
      <c r="A83" t="s">
        <v>2774</v>
      </c>
      <c r="B83" s="38" t="s">
        <v>48</v>
      </c>
      <c r="C83" s="38" t="s">
        <v>33</v>
      </c>
      <c r="D83" s="39">
        <v>38687</v>
      </c>
      <c r="E83" s="39">
        <v>73050</v>
      </c>
    </row>
    <row r="84" spans="1:5">
      <c r="A84" t="s">
        <v>281</v>
      </c>
      <c r="B84" s="38" t="s">
        <v>48</v>
      </c>
      <c r="C84" s="38" t="s">
        <v>33</v>
      </c>
      <c r="D84" s="39">
        <v>38687</v>
      </c>
      <c r="E84" s="39">
        <v>73050</v>
      </c>
    </row>
    <row r="85" spans="1:5">
      <c r="A85" t="s">
        <v>2775</v>
      </c>
      <c r="B85" s="38" t="s">
        <v>48</v>
      </c>
      <c r="C85" s="38" t="s">
        <v>33</v>
      </c>
      <c r="D85" s="39">
        <v>38687</v>
      </c>
      <c r="E85" s="39">
        <v>73050</v>
      </c>
    </row>
    <row r="86" spans="1:5">
      <c r="A86" t="s">
        <v>648</v>
      </c>
      <c r="B86" s="38" t="s">
        <v>48</v>
      </c>
      <c r="C86" s="38" t="s">
        <v>33</v>
      </c>
      <c r="D86" s="39">
        <v>38687</v>
      </c>
      <c r="E86" s="39">
        <v>73050</v>
      </c>
    </row>
    <row r="87" spans="1:5">
      <c r="A87" t="s">
        <v>497</v>
      </c>
      <c r="B87" s="38" t="s">
        <v>48</v>
      </c>
      <c r="C87" s="38" t="s">
        <v>33</v>
      </c>
      <c r="D87" s="39">
        <v>38687</v>
      </c>
      <c r="E87" s="39">
        <v>73050</v>
      </c>
    </row>
    <row r="88" spans="1:5">
      <c r="A88" t="s">
        <v>2776</v>
      </c>
      <c r="B88" s="38" t="s">
        <v>48</v>
      </c>
      <c r="C88" s="38" t="s">
        <v>33</v>
      </c>
      <c r="D88" s="39">
        <v>38687</v>
      </c>
      <c r="E88" s="39">
        <v>73050</v>
      </c>
    </row>
    <row r="89" spans="1:5">
      <c r="A89" t="s">
        <v>2777</v>
      </c>
      <c r="B89" s="38" t="s">
        <v>48</v>
      </c>
      <c r="C89" s="38" t="s">
        <v>33</v>
      </c>
      <c r="D89" s="39">
        <v>38687</v>
      </c>
      <c r="E89" s="39">
        <v>73050</v>
      </c>
    </row>
    <row r="90" spans="1:5">
      <c r="A90" t="s">
        <v>282</v>
      </c>
      <c r="B90" s="38" t="s">
        <v>48</v>
      </c>
      <c r="C90" s="38" t="s">
        <v>33</v>
      </c>
      <c r="D90" s="39">
        <v>38687</v>
      </c>
      <c r="E90" s="39">
        <v>73050</v>
      </c>
    </row>
    <row r="91" spans="1:5">
      <c r="A91" t="s">
        <v>2778</v>
      </c>
      <c r="B91" s="38" t="s">
        <v>48</v>
      </c>
      <c r="C91" s="38" t="s">
        <v>33</v>
      </c>
      <c r="D91" s="39">
        <v>38687</v>
      </c>
      <c r="E91" s="39">
        <v>73050</v>
      </c>
    </row>
    <row r="92" spans="1:5">
      <c r="A92" t="s">
        <v>649</v>
      </c>
      <c r="B92" s="38" t="s">
        <v>48</v>
      </c>
      <c r="C92" s="38" t="s">
        <v>33</v>
      </c>
      <c r="D92" s="39">
        <v>38687</v>
      </c>
      <c r="E92" s="39">
        <v>73050</v>
      </c>
    </row>
    <row r="93" spans="1:5">
      <c r="A93" t="s">
        <v>615</v>
      </c>
      <c r="B93" s="38" t="s">
        <v>48</v>
      </c>
      <c r="C93" s="38" t="s">
        <v>33</v>
      </c>
      <c r="D93" s="39">
        <v>38687</v>
      </c>
      <c r="E93" s="39">
        <v>73050</v>
      </c>
    </row>
    <row r="94" spans="1:5">
      <c r="A94" t="s">
        <v>2779</v>
      </c>
      <c r="B94" s="38" t="s">
        <v>48</v>
      </c>
      <c r="C94" s="38" t="s">
        <v>33</v>
      </c>
      <c r="D94" s="39">
        <v>38687</v>
      </c>
      <c r="E94" s="39">
        <v>73050</v>
      </c>
    </row>
    <row r="95" spans="1:5">
      <c r="A95" t="s">
        <v>2780</v>
      </c>
      <c r="B95" s="38" t="s">
        <v>48</v>
      </c>
      <c r="C95" s="38" t="s">
        <v>33</v>
      </c>
      <c r="D95" s="39">
        <v>38687</v>
      </c>
      <c r="E95" s="39">
        <v>73050</v>
      </c>
    </row>
    <row r="96" spans="1:5">
      <c r="A96" t="s">
        <v>283</v>
      </c>
      <c r="B96" s="38" t="s">
        <v>48</v>
      </c>
      <c r="C96" s="38" t="s">
        <v>33</v>
      </c>
      <c r="D96" s="39">
        <v>38687</v>
      </c>
      <c r="E96" s="39">
        <v>73050</v>
      </c>
    </row>
    <row r="97" spans="1:5">
      <c r="A97" t="s">
        <v>2781</v>
      </c>
      <c r="B97" s="38" t="s">
        <v>48</v>
      </c>
      <c r="C97" s="38" t="s">
        <v>33</v>
      </c>
      <c r="D97" s="39">
        <v>38687</v>
      </c>
      <c r="E97" s="39">
        <v>73050</v>
      </c>
    </row>
    <row r="98" spans="1:5">
      <c r="A98" t="s">
        <v>650</v>
      </c>
      <c r="B98" s="38" t="s">
        <v>48</v>
      </c>
      <c r="C98" s="38" t="s">
        <v>33</v>
      </c>
      <c r="D98" s="39">
        <v>38687</v>
      </c>
      <c r="E98" s="39">
        <v>73050</v>
      </c>
    </row>
    <row r="99" spans="1:5">
      <c r="A99" t="s">
        <v>616</v>
      </c>
      <c r="B99" s="38" t="s">
        <v>48</v>
      </c>
      <c r="C99" s="38" t="s">
        <v>33</v>
      </c>
      <c r="D99" s="39">
        <v>38687</v>
      </c>
      <c r="E99" s="39">
        <v>73050</v>
      </c>
    </row>
    <row r="100" spans="1:5">
      <c r="A100" t="s">
        <v>2782</v>
      </c>
      <c r="B100" s="38" t="s">
        <v>48</v>
      </c>
      <c r="C100" s="38" t="s">
        <v>33</v>
      </c>
      <c r="D100" s="39">
        <v>38687</v>
      </c>
      <c r="E100" s="39">
        <v>73050</v>
      </c>
    </row>
    <row r="101" spans="1:5">
      <c r="A101" t="s">
        <v>2783</v>
      </c>
      <c r="B101" s="38" t="s">
        <v>48</v>
      </c>
      <c r="C101" s="38" t="s">
        <v>33</v>
      </c>
      <c r="D101" s="39">
        <v>38687</v>
      </c>
      <c r="E101" s="39">
        <v>73050</v>
      </c>
    </row>
    <row r="102" spans="1:5">
      <c r="A102" t="s">
        <v>1185</v>
      </c>
      <c r="B102" s="38" t="s">
        <v>48</v>
      </c>
      <c r="C102" s="38" t="s">
        <v>33</v>
      </c>
      <c r="D102" s="39">
        <v>38687</v>
      </c>
      <c r="E102" s="39">
        <v>73050</v>
      </c>
    </row>
    <row r="103" spans="1:5">
      <c r="A103" t="s">
        <v>2784</v>
      </c>
      <c r="B103" s="38" t="s">
        <v>48</v>
      </c>
      <c r="C103" s="38" t="s">
        <v>33</v>
      </c>
      <c r="D103" s="39">
        <v>38687</v>
      </c>
      <c r="E103" s="39">
        <v>73050</v>
      </c>
    </row>
    <row r="104" spans="1:5">
      <c r="A104" t="s">
        <v>1186</v>
      </c>
      <c r="B104" s="38" t="s">
        <v>48</v>
      </c>
      <c r="C104" s="38" t="s">
        <v>33</v>
      </c>
      <c r="D104" s="39">
        <v>38687</v>
      </c>
      <c r="E104" s="39">
        <v>73050</v>
      </c>
    </row>
    <row r="105" spans="1:5">
      <c r="A105" t="s">
        <v>1187</v>
      </c>
      <c r="B105" s="38" t="s">
        <v>48</v>
      </c>
      <c r="C105" s="38" t="s">
        <v>33</v>
      </c>
      <c r="D105" s="39">
        <v>38687</v>
      </c>
      <c r="E105" s="39">
        <v>73050</v>
      </c>
    </row>
    <row r="106" spans="1:5">
      <c r="A106" t="s">
        <v>2785</v>
      </c>
      <c r="B106" s="38" t="s">
        <v>48</v>
      </c>
      <c r="C106" s="38" t="s">
        <v>33</v>
      </c>
      <c r="D106" s="39">
        <v>38687</v>
      </c>
      <c r="E106" s="39">
        <v>73050</v>
      </c>
    </row>
    <row r="107" spans="1:5">
      <c r="A107" t="s">
        <v>2786</v>
      </c>
      <c r="B107" s="38" t="s">
        <v>48</v>
      </c>
      <c r="C107" s="38" t="s">
        <v>33</v>
      </c>
      <c r="D107" s="39">
        <v>38687</v>
      </c>
      <c r="E107" s="39">
        <v>73050</v>
      </c>
    </row>
    <row r="108" spans="1:5">
      <c r="A108" t="s">
        <v>284</v>
      </c>
      <c r="B108" s="38" t="s">
        <v>48</v>
      </c>
      <c r="C108" s="38" t="s">
        <v>33</v>
      </c>
      <c r="D108" s="39">
        <v>38687</v>
      </c>
      <c r="E108" s="39">
        <v>73050</v>
      </c>
    </row>
    <row r="109" spans="1:5">
      <c r="A109" t="s">
        <v>2787</v>
      </c>
      <c r="B109" s="38" t="s">
        <v>48</v>
      </c>
      <c r="C109" s="38" t="s">
        <v>33</v>
      </c>
      <c r="D109" s="39">
        <v>38687</v>
      </c>
      <c r="E109" s="39">
        <v>73050</v>
      </c>
    </row>
    <row r="110" spans="1:5">
      <c r="A110" t="s">
        <v>651</v>
      </c>
      <c r="B110" s="38" t="s">
        <v>48</v>
      </c>
      <c r="C110" s="38" t="s">
        <v>33</v>
      </c>
      <c r="D110" s="39">
        <v>38687</v>
      </c>
      <c r="E110" s="39">
        <v>73050</v>
      </c>
    </row>
    <row r="111" spans="1:5">
      <c r="A111" t="s">
        <v>617</v>
      </c>
      <c r="B111" s="38" t="s">
        <v>48</v>
      </c>
      <c r="C111" s="38" t="s">
        <v>33</v>
      </c>
      <c r="D111" s="39">
        <v>38687</v>
      </c>
      <c r="E111" s="39">
        <v>73050</v>
      </c>
    </row>
    <row r="112" spans="1:5">
      <c r="A112" t="s">
        <v>2788</v>
      </c>
      <c r="B112" s="38" t="s">
        <v>48</v>
      </c>
      <c r="C112" s="38" t="s">
        <v>33</v>
      </c>
      <c r="D112" s="39">
        <v>38687</v>
      </c>
      <c r="E112" s="39">
        <v>73050</v>
      </c>
    </row>
    <row r="113" spans="1:5">
      <c r="A113" t="s">
        <v>2789</v>
      </c>
      <c r="B113" s="38" t="s">
        <v>48</v>
      </c>
      <c r="C113" s="38" t="s">
        <v>33</v>
      </c>
      <c r="D113" s="39">
        <v>38687</v>
      </c>
      <c r="E113" s="39">
        <v>73050</v>
      </c>
    </row>
    <row r="114" spans="1:5">
      <c r="A114" t="s">
        <v>285</v>
      </c>
      <c r="B114" s="38" t="s">
        <v>48</v>
      </c>
      <c r="C114" s="38" t="s">
        <v>33</v>
      </c>
      <c r="D114" s="39">
        <v>38687</v>
      </c>
      <c r="E114" s="39">
        <v>73050</v>
      </c>
    </row>
    <row r="115" spans="1:5">
      <c r="A115" t="s">
        <v>2790</v>
      </c>
      <c r="B115" s="38" t="s">
        <v>48</v>
      </c>
      <c r="C115" s="38" t="s">
        <v>33</v>
      </c>
      <c r="D115" s="39">
        <v>38687</v>
      </c>
      <c r="E115" s="39">
        <v>73050</v>
      </c>
    </row>
    <row r="116" spans="1:5">
      <c r="A116" t="s">
        <v>652</v>
      </c>
      <c r="B116" s="38" t="s">
        <v>48</v>
      </c>
      <c r="C116" s="38" t="s">
        <v>33</v>
      </c>
      <c r="D116" s="39">
        <v>38687</v>
      </c>
      <c r="E116" s="39">
        <v>73050</v>
      </c>
    </row>
    <row r="117" spans="1:5">
      <c r="A117" t="s">
        <v>618</v>
      </c>
      <c r="B117" s="38" t="s">
        <v>48</v>
      </c>
      <c r="C117" s="38" t="s">
        <v>33</v>
      </c>
      <c r="D117" s="39">
        <v>38687</v>
      </c>
      <c r="E117" s="39">
        <v>73050</v>
      </c>
    </row>
    <row r="118" spans="1:5">
      <c r="A118" t="s">
        <v>2791</v>
      </c>
      <c r="B118" s="38" t="s">
        <v>48</v>
      </c>
      <c r="C118" s="38" t="s">
        <v>33</v>
      </c>
      <c r="D118" s="39">
        <v>38687</v>
      </c>
      <c r="E118" s="39">
        <v>73050</v>
      </c>
    </row>
    <row r="119" spans="1:5">
      <c r="A119" t="s">
        <v>2792</v>
      </c>
      <c r="B119" s="38" t="s">
        <v>48</v>
      </c>
      <c r="C119" s="38" t="s">
        <v>33</v>
      </c>
      <c r="D119" s="39">
        <v>38687</v>
      </c>
      <c r="E119" s="39">
        <v>73050</v>
      </c>
    </row>
    <row r="120" spans="1:5">
      <c r="A120" t="s">
        <v>286</v>
      </c>
      <c r="B120" s="38" t="s">
        <v>48</v>
      </c>
      <c r="C120" s="38" t="s">
        <v>33</v>
      </c>
      <c r="D120" s="39">
        <v>38687</v>
      </c>
      <c r="E120" s="39">
        <v>73050</v>
      </c>
    </row>
    <row r="121" spans="1:5">
      <c r="A121" t="s">
        <v>2793</v>
      </c>
      <c r="B121" s="38" t="s">
        <v>48</v>
      </c>
      <c r="C121" s="38" t="s">
        <v>33</v>
      </c>
      <c r="D121" s="39">
        <v>38687</v>
      </c>
      <c r="E121" s="39">
        <v>73050</v>
      </c>
    </row>
    <row r="122" spans="1:5">
      <c r="A122" t="s">
        <v>653</v>
      </c>
      <c r="B122" s="38" t="s">
        <v>48</v>
      </c>
      <c r="C122" s="38" t="s">
        <v>33</v>
      </c>
      <c r="D122" s="39">
        <v>38687</v>
      </c>
      <c r="E122" s="39">
        <v>73050</v>
      </c>
    </row>
    <row r="123" spans="1:5">
      <c r="A123" t="s">
        <v>619</v>
      </c>
      <c r="B123" s="38" t="s">
        <v>48</v>
      </c>
      <c r="C123" s="38" t="s">
        <v>33</v>
      </c>
      <c r="D123" s="39">
        <v>38687</v>
      </c>
      <c r="E123" s="39">
        <v>73050</v>
      </c>
    </row>
    <row r="124" spans="1:5">
      <c r="A124" t="s">
        <v>2794</v>
      </c>
      <c r="B124" s="38" t="s">
        <v>48</v>
      </c>
      <c r="C124" s="38" t="s">
        <v>33</v>
      </c>
      <c r="D124" s="39">
        <v>38687</v>
      </c>
      <c r="E124" s="39">
        <v>73050</v>
      </c>
    </row>
    <row r="125" spans="1:5">
      <c r="A125" t="s">
        <v>2795</v>
      </c>
      <c r="B125" s="38" t="s">
        <v>48</v>
      </c>
      <c r="C125" s="38" t="s">
        <v>33</v>
      </c>
      <c r="D125" s="39">
        <v>38687</v>
      </c>
      <c r="E125" s="39">
        <v>73050</v>
      </c>
    </row>
    <row r="126" spans="1:5">
      <c r="A126" t="s">
        <v>287</v>
      </c>
      <c r="B126" s="38" t="s">
        <v>48</v>
      </c>
      <c r="C126" s="38" t="s">
        <v>33</v>
      </c>
      <c r="D126" s="39">
        <v>38687</v>
      </c>
      <c r="E126" s="39">
        <v>73050</v>
      </c>
    </row>
    <row r="127" spans="1:5">
      <c r="A127" t="s">
        <v>2796</v>
      </c>
      <c r="B127" s="38" t="s">
        <v>48</v>
      </c>
      <c r="C127" s="38" t="s">
        <v>33</v>
      </c>
      <c r="D127" s="39">
        <v>38687</v>
      </c>
      <c r="E127" s="39">
        <v>73050</v>
      </c>
    </row>
    <row r="128" spans="1:5">
      <c r="A128" t="s">
        <v>654</v>
      </c>
      <c r="B128" s="38" t="s">
        <v>48</v>
      </c>
      <c r="C128" s="38" t="s">
        <v>33</v>
      </c>
      <c r="D128" s="39">
        <v>38687</v>
      </c>
      <c r="E128" s="39">
        <v>73050</v>
      </c>
    </row>
    <row r="129" spans="1:5">
      <c r="A129" t="s">
        <v>620</v>
      </c>
      <c r="B129" s="38" t="s">
        <v>48</v>
      </c>
      <c r="C129" s="38" t="s">
        <v>33</v>
      </c>
      <c r="D129" s="39">
        <v>38687</v>
      </c>
      <c r="E129" s="39">
        <v>73050</v>
      </c>
    </row>
    <row r="130" spans="1:5">
      <c r="A130" t="s">
        <v>2797</v>
      </c>
      <c r="B130" s="38" t="s">
        <v>48</v>
      </c>
      <c r="C130" s="38" t="s">
        <v>33</v>
      </c>
      <c r="D130" s="39">
        <v>38687</v>
      </c>
      <c r="E130" s="39">
        <v>73050</v>
      </c>
    </row>
    <row r="131" spans="1:5">
      <c r="A131" t="s">
        <v>2798</v>
      </c>
      <c r="B131" s="38" t="s">
        <v>48</v>
      </c>
      <c r="C131" s="38" t="s">
        <v>33</v>
      </c>
      <c r="D131" s="39">
        <v>38687</v>
      </c>
      <c r="E131" s="39">
        <v>73050</v>
      </c>
    </row>
    <row r="132" spans="1:5">
      <c r="A132" t="s">
        <v>288</v>
      </c>
      <c r="B132" s="38" t="s">
        <v>48</v>
      </c>
      <c r="C132" s="38" t="s">
        <v>33</v>
      </c>
      <c r="D132" s="39">
        <v>38687</v>
      </c>
      <c r="E132" s="39">
        <v>73050</v>
      </c>
    </row>
    <row r="133" spans="1:5">
      <c r="A133" t="s">
        <v>2799</v>
      </c>
      <c r="B133" s="38" t="s">
        <v>48</v>
      </c>
      <c r="C133" s="38" t="s">
        <v>33</v>
      </c>
      <c r="D133" s="39">
        <v>38687</v>
      </c>
      <c r="E133" s="39">
        <v>73050</v>
      </c>
    </row>
    <row r="134" spans="1:5">
      <c r="A134" t="s">
        <v>655</v>
      </c>
      <c r="B134" s="38" t="s">
        <v>48</v>
      </c>
      <c r="C134" s="38" t="s">
        <v>33</v>
      </c>
      <c r="D134" s="39">
        <v>38687</v>
      </c>
      <c r="E134" s="39">
        <v>73050</v>
      </c>
    </row>
    <row r="135" spans="1:5">
      <c r="A135" t="s">
        <v>498</v>
      </c>
      <c r="B135" s="38" t="s">
        <v>48</v>
      </c>
      <c r="C135" s="38" t="s">
        <v>33</v>
      </c>
      <c r="D135" s="39">
        <v>38687</v>
      </c>
      <c r="E135" s="39">
        <v>73050</v>
      </c>
    </row>
    <row r="136" spans="1:5">
      <c r="A136" t="s">
        <v>2800</v>
      </c>
      <c r="B136" s="38" t="s">
        <v>48</v>
      </c>
      <c r="C136" s="38" t="s">
        <v>33</v>
      </c>
      <c r="D136" s="39">
        <v>38687</v>
      </c>
      <c r="E136" s="39">
        <v>73050</v>
      </c>
    </row>
    <row r="137" spans="1:5">
      <c r="A137" t="s">
        <v>2801</v>
      </c>
      <c r="B137" s="38" t="s">
        <v>48</v>
      </c>
      <c r="C137" s="38" t="s">
        <v>33</v>
      </c>
      <c r="D137" s="39">
        <v>38687</v>
      </c>
      <c r="E137" s="39">
        <v>73050</v>
      </c>
    </row>
    <row r="138" spans="1:5">
      <c r="A138" t="s">
        <v>289</v>
      </c>
      <c r="B138" s="38" t="s">
        <v>48</v>
      </c>
      <c r="C138" s="38" t="s">
        <v>33</v>
      </c>
      <c r="D138" s="39">
        <v>38687</v>
      </c>
      <c r="E138" s="39">
        <v>73050</v>
      </c>
    </row>
    <row r="139" spans="1:5">
      <c r="A139" t="s">
        <v>2802</v>
      </c>
      <c r="B139" s="38" t="s">
        <v>48</v>
      </c>
      <c r="C139" s="38" t="s">
        <v>33</v>
      </c>
      <c r="D139" s="39">
        <v>38687</v>
      </c>
      <c r="E139" s="39">
        <v>73050</v>
      </c>
    </row>
    <row r="140" spans="1:5">
      <c r="A140" t="s">
        <v>656</v>
      </c>
      <c r="B140" s="38" t="s">
        <v>48</v>
      </c>
      <c r="C140" s="38" t="s">
        <v>33</v>
      </c>
      <c r="D140" s="39">
        <v>38687</v>
      </c>
      <c r="E140" s="39">
        <v>73050</v>
      </c>
    </row>
    <row r="141" spans="1:5">
      <c r="A141" t="s">
        <v>621</v>
      </c>
      <c r="B141" s="38" t="s">
        <v>48</v>
      </c>
      <c r="C141" s="38" t="s">
        <v>33</v>
      </c>
      <c r="D141" s="39">
        <v>38687</v>
      </c>
      <c r="E141" s="39">
        <v>73050</v>
      </c>
    </row>
    <row r="142" spans="1:5">
      <c r="A142" t="s">
        <v>2803</v>
      </c>
      <c r="B142" s="38" t="s">
        <v>48</v>
      </c>
      <c r="C142" s="38" t="s">
        <v>33</v>
      </c>
      <c r="D142" s="39">
        <v>38687</v>
      </c>
      <c r="E142" s="39">
        <v>73050</v>
      </c>
    </row>
    <row r="143" spans="1:5">
      <c r="A143" t="s">
        <v>2804</v>
      </c>
      <c r="B143" s="38" t="s">
        <v>48</v>
      </c>
      <c r="C143" s="38" t="s">
        <v>33</v>
      </c>
      <c r="D143" s="39">
        <v>38687</v>
      </c>
      <c r="E143" s="39">
        <v>73050</v>
      </c>
    </row>
    <row r="144" spans="1:5">
      <c r="A144" t="s">
        <v>290</v>
      </c>
      <c r="B144" s="38" t="s">
        <v>48</v>
      </c>
      <c r="C144" s="38" t="s">
        <v>33</v>
      </c>
      <c r="D144" s="39">
        <v>38687</v>
      </c>
      <c r="E144" s="39">
        <v>73050</v>
      </c>
    </row>
    <row r="145" spans="1:5">
      <c r="A145" t="s">
        <v>2805</v>
      </c>
      <c r="B145" s="38" t="s">
        <v>48</v>
      </c>
      <c r="C145" s="38" t="s">
        <v>33</v>
      </c>
      <c r="D145" s="39">
        <v>38687</v>
      </c>
      <c r="E145" s="39">
        <v>73050</v>
      </c>
    </row>
    <row r="146" spans="1:5">
      <c r="A146" t="s">
        <v>657</v>
      </c>
      <c r="B146" s="38" t="s">
        <v>48</v>
      </c>
      <c r="C146" s="38" t="s">
        <v>33</v>
      </c>
      <c r="D146" s="39">
        <v>38687</v>
      </c>
      <c r="E146" s="39">
        <v>73050</v>
      </c>
    </row>
    <row r="147" spans="1:5">
      <c r="A147" t="s">
        <v>622</v>
      </c>
      <c r="B147" s="38" t="s">
        <v>48</v>
      </c>
      <c r="C147" s="38" t="s">
        <v>33</v>
      </c>
      <c r="D147" s="39">
        <v>38687</v>
      </c>
      <c r="E147" s="39">
        <v>73050</v>
      </c>
    </row>
    <row r="148" spans="1:5">
      <c r="A148" t="s">
        <v>2806</v>
      </c>
      <c r="B148" s="38" t="s">
        <v>48</v>
      </c>
      <c r="C148" s="38" t="s">
        <v>33</v>
      </c>
      <c r="D148" s="39">
        <v>38687</v>
      </c>
      <c r="E148" s="39">
        <v>73050</v>
      </c>
    </row>
    <row r="149" spans="1:5">
      <c r="A149" t="s">
        <v>2807</v>
      </c>
      <c r="B149" s="38" t="s">
        <v>48</v>
      </c>
      <c r="C149" s="38" t="s">
        <v>33</v>
      </c>
      <c r="D149" s="39">
        <v>38687</v>
      </c>
      <c r="E149" s="39">
        <v>73050</v>
      </c>
    </row>
    <row r="150" spans="1:5">
      <c r="A150" t="s">
        <v>291</v>
      </c>
      <c r="B150" s="38" t="s">
        <v>48</v>
      </c>
      <c r="C150" s="38" t="s">
        <v>33</v>
      </c>
      <c r="D150" s="39">
        <v>38687</v>
      </c>
      <c r="E150" s="39">
        <v>73050</v>
      </c>
    </row>
    <row r="151" spans="1:5">
      <c r="A151" t="s">
        <v>2808</v>
      </c>
      <c r="B151" s="38" t="s">
        <v>48</v>
      </c>
      <c r="C151" s="38" t="s">
        <v>33</v>
      </c>
      <c r="D151" s="39">
        <v>38687</v>
      </c>
      <c r="E151" s="39">
        <v>73050</v>
      </c>
    </row>
    <row r="152" spans="1:5">
      <c r="A152" t="s">
        <v>658</v>
      </c>
      <c r="B152" s="38" t="s">
        <v>48</v>
      </c>
      <c r="C152" s="38" t="s">
        <v>33</v>
      </c>
      <c r="D152" s="39">
        <v>38687</v>
      </c>
      <c r="E152" s="39">
        <v>73050</v>
      </c>
    </row>
    <row r="153" spans="1:5">
      <c r="A153" t="s">
        <v>623</v>
      </c>
      <c r="B153" s="38" t="s">
        <v>48</v>
      </c>
      <c r="C153" s="38" t="s">
        <v>33</v>
      </c>
      <c r="D153" s="39">
        <v>38687</v>
      </c>
      <c r="E153" s="39">
        <v>73050</v>
      </c>
    </row>
    <row r="154" spans="1:5">
      <c r="A154" t="s">
        <v>2809</v>
      </c>
      <c r="B154" s="38" t="s">
        <v>48</v>
      </c>
      <c r="C154" s="38" t="s">
        <v>33</v>
      </c>
      <c r="D154" s="39">
        <v>38687</v>
      </c>
      <c r="E154" s="39">
        <v>73050</v>
      </c>
    </row>
    <row r="155" spans="1:5">
      <c r="A155" t="s">
        <v>2810</v>
      </c>
      <c r="B155" s="38" t="s">
        <v>48</v>
      </c>
      <c r="C155" s="38" t="s">
        <v>33</v>
      </c>
      <c r="D155" s="39">
        <v>38687</v>
      </c>
      <c r="E155" s="39">
        <v>73050</v>
      </c>
    </row>
    <row r="156" spans="1:5">
      <c r="A156" t="s">
        <v>292</v>
      </c>
      <c r="B156" s="38" t="s">
        <v>48</v>
      </c>
      <c r="C156" s="38" t="s">
        <v>33</v>
      </c>
      <c r="D156" s="39">
        <v>38687</v>
      </c>
      <c r="E156" s="39">
        <v>73050</v>
      </c>
    </row>
    <row r="157" spans="1:5">
      <c r="A157" t="s">
        <v>2811</v>
      </c>
      <c r="B157" s="38" t="s">
        <v>48</v>
      </c>
      <c r="C157" s="38" t="s">
        <v>33</v>
      </c>
      <c r="D157" s="39">
        <v>38687</v>
      </c>
      <c r="E157" s="39">
        <v>73050</v>
      </c>
    </row>
    <row r="158" spans="1:5">
      <c r="A158" t="s">
        <v>659</v>
      </c>
      <c r="B158" s="38" t="s">
        <v>48</v>
      </c>
      <c r="C158" s="38" t="s">
        <v>33</v>
      </c>
      <c r="D158" s="39">
        <v>38687</v>
      </c>
      <c r="E158" s="39">
        <v>73050</v>
      </c>
    </row>
    <row r="159" spans="1:5">
      <c r="A159" t="s">
        <v>624</v>
      </c>
      <c r="B159" s="38" t="s">
        <v>48</v>
      </c>
      <c r="C159" s="38" t="s">
        <v>33</v>
      </c>
      <c r="D159" s="39">
        <v>38687</v>
      </c>
      <c r="E159" s="39">
        <v>73050</v>
      </c>
    </row>
    <row r="160" spans="1:5">
      <c r="A160" t="s">
        <v>2812</v>
      </c>
      <c r="B160" s="38" t="s">
        <v>48</v>
      </c>
      <c r="C160" s="38" t="s">
        <v>33</v>
      </c>
      <c r="D160" s="39">
        <v>38687</v>
      </c>
      <c r="E160" s="39">
        <v>73050</v>
      </c>
    </row>
    <row r="161" spans="1:5">
      <c r="A161" t="s">
        <v>2813</v>
      </c>
      <c r="B161" s="38" t="s">
        <v>48</v>
      </c>
      <c r="C161" s="38" t="s">
        <v>33</v>
      </c>
      <c r="D161" s="39">
        <v>38687</v>
      </c>
      <c r="E161" s="39">
        <v>73050</v>
      </c>
    </row>
    <row r="162" spans="1:5">
      <c r="A162" t="s">
        <v>499</v>
      </c>
      <c r="B162" s="38" t="s">
        <v>48</v>
      </c>
      <c r="C162" s="38" t="s">
        <v>33</v>
      </c>
      <c r="D162" s="39">
        <v>38687</v>
      </c>
      <c r="E162" s="39">
        <v>73050</v>
      </c>
    </row>
    <row r="163" spans="1:5">
      <c r="A163" t="s">
        <v>660</v>
      </c>
      <c r="B163" s="38" t="s">
        <v>48</v>
      </c>
      <c r="C163" s="38" t="s">
        <v>33</v>
      </c>
      <c r="D163" s="39">
        <v>38687</v>
      </c>
      <c r="E163" s="39">
        <v>73050</v>
      </c>
    </row>
    <row r="164" spans="1:5">
      <c r="A164" t="s">
        <v>2814</v>
      </c>
      <c r="B164" s="38" t="s">
        <v>48</v>
      </c>
      <c r="C164" s="38" t="s">
        <v>33</v>
      </c>
      <c r="D164" s="39">
        <v>38687</v>
      </c>
      <c r="E164" s="39">
        <v>73050</v>
      </c>
    </row>
    <row r="165" spans="1:5">
      <c r="A165" t="s">
        <v>293</v>
      </c>
      <c r="B165" s="38" t="s">
        <v>48</v>
      </c>
      <c r="C165" s="38" t="s">
        <v>33</v>
      </c>
      <c r="D165" s="39">
        <v>38687</v>
      </c>
      <c r="E165" s="39">
        <v>73050</v>
      </c>
    </row>
    <row r="166" spans="1:5">
      <c r="A166" t="s">
        <v>661</v>
      </c>
      <c r="B166" s="38" t="s">
        <v>48</v>
      </c>
      <c r="C166" s="38" t="s">
        <v>33</v>
      </c>
      <c r="D166" s="39">
        <v>38687</v>
      </c>
      <c r="E166" s="39">
        <v>73050</v>
      </c>
    </row>
    <row r="167" spans="1:5">
      <c r="A167" t="s">
        <v>2815</v>
      </c>
      <c r="B167" s="38" t="s">
        <v>48</v>
      </c>
      <c r="C167" s="38" t="s">
        <v>33</v>
      </c>
      <c r="D167" s="39">
        <v>38687</v>
      </c>
      <c r="E167" s="39">
        <v>73050</v>
      </c>
    </row>
    <row r="168" spans="1:5">
      <c r="A168" t="s">
        <v>294</v>
      </c>
      <c r="B168" s="38" t="s">
        <v>48</v>
      </c>
      <c r="C168" s="38" t="s">
        <v>33</v>
      </c>
      <c r="D168" s="39">
        <v>38687</v>
      </c>
      <c r="E168" s="39">
        <v>73050</v>
      </c>
    </row>
    <row r="169" spans="1:5">
      <c r="A169" t="s">
        <v>662</v>
      </c>
      <c r="B169" s="38" t="s">
        <v>48</v>
      </c>
      <c r="C169" s="38" t="s">
        <v>33</v>
      </c>
      <c r="D169" s="39">
        <v>38687</v>
      </c>
      <c r="E169" s="39">
        <v>73050</v>
      </c>
    </row>
    <row r="170" spans="1:5">
      <c r="A170" t="s">
        <v>2816</v>
      </c>
      <c r="B170" s="38" t="s">
        <v>48</v>
      </c>
      <c r="C170" s="38" t="s">
        <v>33</v>
      </c>
      <c r="D170" s="39">
        <v>38687</v>
      </c>
      <c r="E170" s="39">
        <v>73050</v>
      </c>
    </row>
    <row r="171" spans="1:5">
      <c r="A171" t="s">
        <v>500</v>
      </c>
      <c r="B171" s="38" t="s">
        <v>48</v>
      </c>
      <c r="C171" s="38" t="s">
        <v>33</v>
      </c>
      <c r="D171" s="39">
        <v>38687</v>
      </c>
      <c r="E171" s="39">
        <v>73050</v>
      </c>
    </row>
    <row r="172" spans="1:5">
      <c r="A172" t="s">
        <v>663</v>
      </c>
      <c r="B172" s="38" t="s">
        <v>48</v>
      </c>
      <c r="C172" s="38" t="s">
        <v>33</v>
      </c>
      <c r="D172" s="39">
        <v>38687</v>
      </c>
      <c r="E172" s="39">
        <v>73050</v>
      </c>
    </row>
    <row r="173" spans="1:5">
      <c r="A173" t="s">
        <v>2817</v>
      </c>
      <c r="B173" s="38" t="s">
        <v>48</v>
      </c>
      <c r="C173" s="38" t="s">
        <v>33</v>
      </c>
      <c r="D173" s="39">
        <v>38687</v>
      </c>
      <c r="E173" s="39">
        <v>73050</v>
      </c>
    </row>
    <row r="174" spans="1:5">
      <c r="A174" t="s">
        <v>295</v>
      </c>
      <c r="B174" s="38" t="s">
        <v>48</v>
      </c>
      <c r="C174" s="38" t="s">
        <v>33</v>
      </c>
      <c r="D174" s="39">
        <v>38687</v>
      </c>
      <c r="E174" s="39">
        <v>73050</v>
      </c>
    </row>
    <row r="175" spans="1:5">
      <c r="A175" t="s">
        <v>664</v>
      </c>
      <c r="B175" s="38" t="s">
        <v>48</v>
      </c>
      <c r="C175" s="38" t="s">
        <v>33</v>
      </c>
      <c r="D175" s="39">
        <v>38687</v>
      </c>
      <c r="E175" s="39">
        <v>73050</v>
      </c>
    </row>
    <row r="176" spans="1:5">
      <c r="A176" t="s">
        <v>2818</v>
      </c>
      <c r="B176" s="38" t="s">
        <v>48</v>
      </c>
      <c r="C176" s="38" t="s">
        <v>33</v>
      </c>
      <c r="D176" s="39">
        <v>38687</v>
      </c>
      <c r="E176" s="39">
        <v>73050</v>
      </c>
    </row>
    <row r="177" spans="1:5">
      <c r="A177" t="s">
        <v>296</v>
      </c>
      <c r="B177" s="38" t="s">
        <v>48</v>
      </c>
      <c r="C177" s="38" t="s">
        <v>33</v>
      </c>
      <c r="D177" s="39">
        <v>38687</v>
      </c>
      <c r="E177" s="39">
        <v>73050</v>
      </c>
    </row>
    <row r="178" spans="1:5">
      <c r="A178" t="s">
        <v>665</v>
      </c>
      <c r="B178" s="38" t="s">
        <v>48</v>
      </c>
      <c r="C178" s="38" t="s">
        <v>33</v>
      </c>
      <c r="D178" s="39">
        <v>38687</v>
      </c>
      <c r="E178" s="39">
        <v>73050</v>
      </c>
    </row>
    <row r="179" spans="1:5">
      <c r="A179" t="s">
        <v>2819</v>
      </c>
      <c r="B179" s="38" t="s">
        <v>48</v>
      </c>
      <c r="C179" s="38" t="s">
        <v>33</v>
      </c>
      <c r="D179" s="39">
        <v>38687</v>
      </c>
      <c r="E179" s="39">
        <v>73050</v>
      </c>
    </row>
    <row r="180" spans="1:5">
      <c r="A180" t="s">
        <v>297</v>
      </c>
      <c r="B180" s="38" t="s">
        <v>48</v>
      </c>
      <c r="C180" s="38" t="s">
        <v>33</v>
      </c>
      <c r="D180" s="39">
        <v>38687</v>
      </c>
      <c r="E180" s="39">
        <v>73050</v>
      </c>
    </row>
    <row r="181" spans="1:5">
      <c r="A181" t="s">
        <v>666</v>
      </c>
      <c r="B181" s="38" t="s">
        <v>48</v>
      </c>
      <c r="C181" s="38" t="s">
        <v>33</v>
      </c>
      <c r="D181" s="39">
        <v>38687</v>
      </c>
      <c r="E181" s="39">
        <v>73050</v>
      </c>
    </row>
    <row r="182" spans="1:5">
      <c r="A182" t="s">
        <v>2820</v>
      </c>
      <c r="B182" s="38" t="s">
        <v>48</v>
      </c>
      <c r="C182" s="38" t="s">
        <v>33</v>
      </c>
      <c r="D182" s="39">
        <v>38687</v>
      </c>
      <c r="E182" s="39">
        <v>73050</v>
      </c>
    </row>
    <row r="183" spans="1:5">
      <c r="A183" t="s">
        <v>298</v>
      </c>
      <c r="B183" s="38" t="s">
        <v>48</v>
      </c>
      <c r="C183" s="38" t="s">
        <v>33</v>
      </c>
      <c r="D183" s="39">
        <v>38687</v>
      </c>
      <c r="E183" s="39">
        <v>73050</v>
      </c>
    </row>
    <row r="184" spans="1:5">
      <c r="A184" t="s">
        <v>667</v>
      </c>
      <c r="B184" s="38" t="s">
        <v>48</v>
      </c>
      <c r="C184" s="38" t="s">
        <v>33</v>
      </c>
      <c r="D184" s="39">
        <v>38687</v>
      </c>
      <c r="E184" s="39">
        <v>73050</v>
      </c>
    </row>
    <row r="185" spans="1:5">
      <c r="A185" t="s">
        <v>2821</v>
      </c>
      <c r="B185" s="38" t="s">
        <v>48</v>
      </c>
      <c r="C185" s="38" t="s">
        <v>33</v>
      </c>
      <c r="D185" s="39">
        <v>38687</v>
      </c>
      <c r="E185" s="39">
        <v>73050</v>
      </c>
    </row>
    <row r="186" spans="1:5">
      <c r="A186" t="s">
        <v>299</v>
      </c>
      <c r="B186" s="38" t="s">
        <v>48</v>
      </c>
      <c r="C186" s="38" t="s">
        <v>33</v>
      </c>
      <c r="D186" s="39">
        <v>38687</v>
      </c>
      <c r="E186" s="39">
        <v>73050</v>
      </c>
    </row>
    <row r="187" spans="1:5">
      <c r="A187" t="s">
        <v>668</v>
      </c>
      <c r="B187" s="38" t="s">
        <v>48</v>
      </c>
      <c r="C187" s="38" t="s">
        <v>33</v>
      </c>
      <c r="D187" s="39">
        <v>38687</v>
      </c>
      <c r="E187" s="39">
        <v>73050</v>
      </c>
    </row>
    <row r="188" spans="1:5">
      <c r="A188" t="s">
        <v>2822</v>
      </c>
      <c r="B188" s="38" t="s">
        <v>48</v>
      </c>
      <c r="C188" s="38" t="s">
        <v>33</v>
      </c>
      <c r="D188" s="39">
        <v>38687</v>
      </c>
      <c r="E188" s="39">
        <v>73050</v>
      </c>
    </row>
    <row r="189" spans="1:5">
      <c r="A189" t="s">
        <v>300</v>
      </c>
      <c r="B189" s="38" t="s">
        <v>48</v>
      </c>
      <c r="C189" s="38" t="s">
        <v>33</v>
      </c>
      <c r="D189" s="39">
        <v>38687</v>
      </c>
      <c r="E189" s="39">
        <v>73050</v>
      </c>
    </row>
    <row r="190" spans="1:5">
      <c r="A190" t="s">
        <v>669</v>
      </c>
      <c r="B190" s="38" t="s">
        <v>48</v>
      </c>
      <c r="C190" s="38" t="s">
        <v>33</v>
      </c>
      <c r="D190" s="39">
        <v>38687</v>
      </c>
      <c r="E190" s="39">
        <v>73050</v>
      </c>
    </row>
    <row r="191" spans="1:5">
      <c r="A191" t="s">
        <v>2823</v>
      </c>
      <c r="B191" s="38" t="s">
        <v>48</v>
      </c>
      <c r="C191" s="38" t="s">
        <v>33</v>
      </c>
      <c r="D191" s="39">
        <v>38687</v>
      </c>
      <c r="E191" s="39">
        <v>73050</v>
      </c>
    </row>
    <row r="192" spans="1:5">
      <c r="A192" t="s">
        <v>301</v>
      </c>
      <c r="B192" s="38" t="s">
        <v>48</v>
      </c>
      <c r="C192" s="38" t="s">
        <v>33</v>
      </c>
      <c r="D192" s="39">
        <v>38687</v>
      </c>
      <c r="E192" s="39">
        <v>73050</v>
      </c>
    </row>
    <row r="193" spans="1:5">
      <c r="A193" t="s">
        <v>670</v>
      </c>
      <c r="B193" s="38" t="s">
        <v>48</v>
      </c>
      <c r="C193" s="38" t="s">
        <v>33</v>
      </c>
      <c r="D193" s="39">
        <v>38687</v>
      </c>
      <c r="E193" s="39">
        <v>73050</v>
      </c>
    </row>
    <row r="194" spans="1:5">
      <c r="A194" t="s">
        <v>2824</v>
      </c>
      <c r="B194" s="38" t="s">
        <v>48</v>
      </c>
      <c r="C194" s="38" t="s">
        <v>33</v>
      </c>
      <c r="D194" s="39">
        <v>38687</v>
      </c>
      <c r="E194" s="39">
        <v>73050</v>
      </c>
    </row>
    <row r="195" spans="1:5">
      <c r="A195" t="s">
        <v>302</v>
      </c>
      <c r="B195" s="38" t="s">
        <v>48</v>
      </c>
      <c r="C195" s="38" t="s">
        <v>33</v>
      </c>
      <c r="D195" s="39">
        <v>38687</v>
      </c>
      <c r="E195" s="39">
        <v>73050</v>
      </c>
    </row>
    <row r="196" spans="1:5">
      <c r="A196" t="s">
        <v>671</v>
      </c>
      <c r="B196" s="38" t="s">
        <v>48</v>
      </c>
      <c r="C196" s="38" t="s">
        <v>33</v>
      </c>
      <c r="D196" s="39">
        <v>38687</v>
      </c>
      <c r="E196" s="39">
        <v>73050</v>
      </c>
    </row>
    <row r="197" spans="1:5">
      <c r="A197" t="s">
        <v>2825</v>
      </c>
      <c r="B197" s="38" t="s">
        <v>48</v>
      </c>
      <c r="C197" s="38" t="s">
        <v>33</v>
      </c>
      <c r="D197" s="39">
        <v>38687</v>
      </c>
      <c r="E197" s="39">
        <v>73050</v>
      </c>
    </row>
    <row r="198" spans="1:5">
      <c r="A198" t="s">
        <v>303</v>
      </c>
      <c r="B198" s="38" t="s">
        <v>48</v>
      </c>
      <c r="C198" s="38" t="s">
        <v>33</v>
      </c>
      <c r="D198" s="39">
        <v>38687</v>
      </c>
      <c r="E198" s="39">
        <v>73050</v>
      </c>
    </row>
    <row r="199" spans="1:5">
      <c r="A199" t="s">
        <v>672</v>
      </c>
      <c r="B199" s="38" t="s">
        <v>48</v>
      </c>
      <c r="C199" s="38" t="s">
        <v>33</v>
      </c>
      <c r="D199" s="39">
        <v>38687</v>
      </c>
      <c r="E199" s="39">
        <v>73050</v>
      </c>
    </row>
    <row r="200" spans="1:5">
      <c r="A200" t="s">
        <v>2826</v>
      </c>
      <c r="B200" s="38" t="s">
        <v>48</v>
      </c>
      <c r="C200" s="38" t="s">
        <v>33</v>
      </c>
      <c r="D200" s="39">
        <v>38687</v>
      </c>
      <c r="E200" s="39">
        <v>73050</v>
      </c>
    </row>
    <row r="201" spans="1:5">
      <c r="A201" t="s">
        <v>304</v>
      </c>
      <c r="B201" s="38" t="s">
        <v>48</v>
      </c>
      <c r="C201" s="38" t="s">
        <v>33</v>
      </c>
      <c r="D201" s="39">
        <v>38687</v>
      </c>
      <c r="E201" s="39">
        <v>73050</v>
      </c>
    </row>
    <row r="202" spans="1:5">
      <c r="A202" t="s">
        <v>673</v>
      </c>
      <c r="B202" s="38" t="s">
        <v>48</v>
      </c>
      <c r="C202" s="38" t="s">
        <v>33</v>
      </c>
      <c r="D202" s="39">
        <v>38687</v>
      </c>
      <c r="E202" s="39">
        <v>73050</v>
      </c>
    </row>
    <row r="203" spans="1:5">
      <c r="A203" t="s">
        <v>1959</v>
      </c>
      <c r="B203" s="38" t="s">
        <v>48</v>
      </c>
      <c r="C203" s="38" t="s">
        <v>33</v>
      </c>
      <c r="D203" s="39">
        <v>38687</v>
      </c>
      <c r="E203" s="39">
        <v>73050</v>
      </c>
    </row>
    <row r="204" spans="1:5">
      <c r="A204" t="s">
        <v>1960</v>
      </c>
      <c r="B204" s="38" t="s">
        <v>48</v>
      </c>
      <c r="C204" s="38" t="s">
        <v>33</v>
      </c>
      <c r="D204" s="39">
        <v>38687</v>
      </c>
      <c r="E204" s="39">
        <v>73050</v>
      </c>
    </row>
    <row r="205" spans="1:5">
      <c r="A205" t="s">
        <v>1961</v>
      </c>
      <c r="B205" s="38" t="s">
        <v>48</v>
      </c>
      <c r="C205" s="38" t="s">
        <v>33</v>
      </c>
      <c r="D205" s="39">
        <v>38687</v>
      </c>
      <c r="E205" s="39">
        <v>73050</v>
      </c>
    </row>
    <row r="206" spans="1:5">
      <c r="A206" t="s">
        <v>1883</v>
      </c>
      <c r="B206" s="38" t="s">
        <v>48</v>
      </c>
      <c r="C206" s="38" t="s">
        <v>33</v>
      </c>
      <c r="D206" s="39">
        <v>38687</v>
      </c>
      <c r="E206" s="39">
        <v>73050</v>
      </c>
    </row>
    <row r="207" spans="1:5">
      <c r="A207" t="s">
        <v>1884</v>
      </c>
      <c r="B207" s="38" t="s">
        <v>48</v>
      </c>
      <c r="C207" s="38" t="s">
        <v>33</v>
      </c>
      <c r="D207" s="39">
        <v>38687</v>
      </c>
      <c r="E207" s="39">
        <v>73050</v>
      </c>
    </row>
    <row r="208" spans="1:5">
      <c r="A208" t="s">
        <v>1885</v>
      </c>
      <c r="B208" s="38" t="s">
        <v>48</v>
      </c>
      <c r="C208" s="38" t="s">
        <v>33</v>
      </c>
      <c r="D208" s="39">
        <v>38687</v>
      </c>
      <c r="E208" s="39">
        <v>73050</v>
      </c>
    </row>
    <row r="209" spans="1:5">
      <c r="A209" t="s">
        <v>1886</v>
      </c>
      <c r="B209" s="38" t="s">
        <v>48</v>
      </c>
      <c r="C209" s="38" t="s">
        <v>33</v>
      </c>
      <c r="D209" s="39">
        <v>38687</v>
      </c>
      <c r="E209" s="39">
        <v>73050</v>
      </c>
    </row>
    <row r="210" spans="1:5">
      <c r="A210" t="s">
        <v>1887</v>
      </c>
      <c r="B210" s="38" t="s">
        <v>48</v>
      </c>
      <c r="C210" s="38" t="s">
        <v>33</v>
      </c>
      <c r="D210" s="39">
        <v>38687</v>
      </c>
      <c r="E210" s="39">
        <v>73050</v>
      </c>
    </row>
    <row r="211" spans="1:5">
      <c r="A211" t="s">
        <v>1888</v>
      </c>
      <c r="B211" s="38" t="s">
        <v>48</v>
      </c>
      <c r="C211" s="38" t="s">
        <v>33</v>
      </c>
      <c r="D211" s="39">
        <v>38687</v>
      </c>
      <c r="E211" s="39">
        <v>73050</v>
      </c>
    </row>
    <row r="212" spans="1:5">
      <c r="A212" t="s">
        <v>1889</v>
      </c>
      <c r="B212" s="38" t="s">
        <v>48</v>
      </c>
      <c r="C212" s="38" t="s">
        <v>33</v>
      </c>
      <c r="D212" s="39">
        <v>38687</v>
      </c>
      <c r="E212" s="39">
        <v>73050</v>
      </c>
    </row>
    <row r="213" spans="1:5">
      <c r="A213" t="s">
        <v>1890</v>
      </c>
      <c r="B213" s="38" t="s">
        <v>48</v>
      </c>
      <c r="C213" s="38" t="s">
        <v>33</v>
      </c>
      <c r="D213" s="39">
        <v>38687</v>
      </c>
      <c r="E213" s="39">
        <v>73050</v>
      </c>
    </row>
    <row r="214" spans="1:5">
      <c r="A214" t="s">
        <v>1891</v>
      </c>
      <c r="B214" s="38" t="s">
        <v>48</v>
      </c>
      <c r="C214" s="38" t="s">
        <v>33</v>
      </c>
      <c r="D214" s="39">
        <v>38687</v>
      </c>
      <c r="E214" s="39">
        <v>73050</v>
      </c>
    </row>
    <row r="215" spans="1:5">
      <c r="A215" t="s">
        <v>1892</v>
      </c>
      <c r="B215" s="38" t="s">
        <v>48</v>
      </c>
      <c r="C215" s="38" t="s">
        <v>33</v>
      </c>
      <c r="D215" s="39">
        <v>38687</v>
      </c>
      <c r="E215" s="39">
        <v>73050</v>
      </c>
    </row>
    <row r="216" spans="1:5">
      <c r="A216" t="s">
        <v>1893</v>
      </c>
      <c r="B216" s="38" t="s">
        <v>48</v>
      </c>
      <c r="C216" s="38" t="s">
        <v>33</v>
      </c>
      <c r="D216" s="39">
        <v>38687</v>
      </c>
      <c r="E216" s="39">
        <v>73050</v>
      </c>
    </row>
    <row r="217" spans="1:5">
      <c r="A217" t="s">
        <v>1894</v>
      </c>
      <c r="B217" s="38" t="s">
        <v>48</v>
      </c>
      <c r="C217" s="38" t="s">
        <v>33</v>
      </c>
      <c r="D217" s="39">
        <v>38687</v>
      </c>
      <c r="E217" s="39">
        <v>73050</v>
      </c>
    </row>
    <row r="218" spans="1:5">
      <c r="A218" t="s">
        <v>1895</v>
      </c>
      <c r="B218" s="38" t="s">
        <v>48</v>
      </c>
      <c r="C218" s="38" t="s">
        <v>33</v>
      </c>
      <c r="D218" s="39">
        <v>38687</v>
      </c>
      <c r="E218" s="39">
        <v>73050</v>
      </c>
    </row>
    <row r="219" spans="1:5">
      <c r="A219" t="s">
        <v>2827</v>
      </c>
      <c r="B219" s="38" t="s">
        <v>48</v>
      </c>
      <c r="C219" s="38" t="s">
        <v>33</v>
      </c>
      <c r="D219" s="39">
        <v>38687</v>
      </c>
      <c r="E219" s="39">
        <v>73050</v>
      </c>
    </row>
    <row r="220" spans="1:5">
      <c r="A220" t="s">
        <v>2828</v>
      </c>
      <c r="B220" s="38" t="s">
        <v>48</v>
      </c>
      <c r="C220" s="38" t="s">
        <v>33</v>
      </c>
      <c r="D220" s="39">
        <v>38687</v>
      </c>
      <c r="E220" s="39">
        <v>73050</v>
      </c>
    </row>
    <row r="221" spans="1:5">
      <c r="A221" t="s">
        <v>2829</v>
      </c>
      <c r="B221" s="38" t="s">
        <v>48</v>
      </c>
      <c r="C221" s="38" t="s">
        <v>33</v>
      </c>
      <c r="D221" s="39">
        <v>38687</v>
      </c>
      <c r="E221" s="39">
        <v>73050</v>
      </c>
    </row>
    <row r="222" spans="1:5">
      <c r="A222" t="s">
        <v>2830</v>
      </c>
      <c r="B222" s="38" t="s">
        <v>48</v>
      </c>
      <c r="C222" s="38" t="s">
        <v>33</v>
      </c>
      <c r="D222" s="39">
        <v>38687</v>
      </c>
      <c r="E222" s="39">
        <v>73050</v>
      </c>
    </row>
    <row r="223" spans="1:5">
      <c r="A223" t="s">
        <v>305</v>
      </c>
      <c r="B223" s="38" t="s">
        <v>48</v>
      </c>
      <c r="C223" s="38" t="s">
        <v>33</v>
      </c>
      <c r="D223" s="39">
        <v>38687</v>
      </c>
      <c r="E223" s="39">
        <v>73050</v>
      </c>
    </row>
    <row r="224" spans="1:5">
      <c r="A224" t="s">
        <v>2831</v>
      </c>
      <c r="B224" s="38" t="s">
        <v>48</v>
      </c>
      <c r="C224" s="38" t="s">
        <v>33</v>
      </c>
      <c r="D224" s="39">
        <v>38687</v>
      </c>
      <c r="E224" s="39">
        <v>73050</v>
      </c>
    </row>
    <row r="225" spans="1:5">
      <c r="A225" t="s">
        <v>674</v>
      </c>
      <c r="B225" s="38" t="s">
        <v>48</v>
      </c>
      <c r="C225" s="38" t="s">
        <v>33</v>
      </c>
      <c r="D225" s="39">
        <v>38687</v>
      </c>
      <c r="E225" s="39">
        <v>73050</v>
      </c>
    </row>
    <row r="226" spans="1:5">
      <c r="A226" t="s">
        <v>625</v>
      </c>
      <c r="B226" s="38" t="s">
        <v>48</v>
      </c>
      <c r="C226" s="38" t="s">
        <v>33</v>
      </c>
      <c r="D226" s="39">
        <v>38687</v>
      </c>
      <c r="E226" s="39">
        <v>73050</v>
      </c>
    </row>
    <row r="227" spans="1:5">
      <c r="A227" t="s">
        <v>2832</v>
      </c>
      <c r="B227" s="38" t="s">
        <v>48</v>
      </c>
      <c r="C227" s="38" t="s">
        <v>33</v>
      </c>
      <c r="D227" s="39">
        <v>38687</v>
      </c>
      <c r="E227" s="39">
        <v>73050</v>
      </c>
    </row>
    <row r="228" spans="1:5">
      <c r="A228" t="s">
        <v>306</v>
      </c>
      <c r="B228" s="38" t="s">
        <v>48</v>
      </c>
      <c r="C228" s="38" t="s">
        <v>33</v>
      </c>
      <c r="D228" s="39">
        <v>38687</v>
      </c>
      <c r="E228" s="39">
        <v>73050</v>
      </c>
    </row>
    <row r="229" spans="1:5">
      <c r="A229" t="s">
        <v>2833</v>
      </c>
      <c r="B229" s="38" t="s">
        <v>48</v>
      </c>
      <c r="C229" s="38" t="s">
        <v>33</v>
      </c>
      <c r="D229" s="39">
        <v>38687</v>
      </c>
      <c r="E229" s="39">
        <v>73050</v>
      </c>
    </row>
    <row r="230" spans="1:5">
      <c r="A230" t="s">
        <v>675</v>
      </c>
      <c r="B230" s="38" t="s">
        <v>48</v>
      </c>
      <c r="C230" s="38" t="s">
        <v>33</v>
      </c>
      <c r="D230" s="39">
        <v>38687</v>
      </c>
      <c r="E230" s="39">
        <v>73050</v>
      </c>
    </row>
    <row r="231" spans="1:5">
      <c r="A231" t="s">
        <v>626</v>
      </c>
      <c r="B231" s="38" t="s">
        <v>48</v>
      </c>
      <c r="C231" s="38" t="s">
        <v>33</v>
      </c>
      <c r="D231" s="39">
        <v>38687</v>
      </c>
      <c r="E231" s="39">
        <v>73050</v>
      </c>
    </row>
    <row r="232" spans="1:5">
      <c r="A232" t="s">
        <v>2834</v>
      </c>
      <c r="B232" s="38" t="s">
        <v>48</v>
      </c>
      <c r="C232" s="38" t="s">
        <v>33</v>
      </c>
      <c r="D232" s="39">
        <v>38687</v>
      </c>
      <c r="E232" s="39">
        <v>73050</v>
      </c>
    </row>
    <row r="233" spans="1:5">
      <c r="A233" t="s">
        <v>307</v>
      </c>
      <c r="B233" s="38" t="s">
        <v>48</v>
      </c>
      <c r="C233" s="38" t="s">
        <v>33</v>
      </c>
      <c r="D233" s="39">
        <v>38687</v>
      </c>
      <c r="E233" s="39">
        <v>73050</v>
      </c>
    </row>
    <row r="234" spans="1:5">
      <c r="A234" t="s">
        <v>2835</v>
      </c>
      <c r="B234" s="38" t="s">
        <v>48</v>
      </c>
      <c r="C234" s="38" t="s">
        <v>33</v>
      </c>
      <c r="D234" s="39">
        <v>38687</v>
      </c>
      <c r="E234" s="39">
        <v>73050</v>
      </c>
    </row>
    <row r="235" spans="1:5">
      <c r="A235" t="s">
        <v>676</v>
      </c>
      <c r="B235" s="38" t="s">
        <v>48</v>
      </c>
      <c r="C235" s="38" t="s">
        <v>33</v>
      </c>
      <c r="D235" s="39">
        <v>38687</v>
      </c>
      <c r="E235" s="39">
        <v>73050</v>
      </c>
    </row>
    <row r="236" spans="1:5">
      <c r="A236" t="s">
        <v>627</v>
      </c>
      <c r="B236" s="38" t="s">
        <v>48</v>
      </c>
      <c r="C236" s="38" t="s">
        <v>33</v>
      </c>
      <c r="D236" s="39">
        <v>38687</v>
      </c>
      <c r="E236" s="39">
        <v>73050</v>
      </c>
    </row>
    <row r="237" spans="1:5">
      <c r="A237" t="s">
        <v>2836</v>
      </c>
      <c r="B237" s="38" t="s">
        <v>48</v>
      </c>
      <c r="C237" s="38" t="s">
        <v>33</v>
      </c>
      <c r="D237" s="39">
        <v>38687</v>
      </c>
      <c r="E237" s="39">
        <v>73050</v>
      </c>
    </row>
    <row r="238" spans="1:5">
      <c r="A238" t="s">
        <v>308</v>
      </c>
      <c r="B238" s="38" t="s">
        <v>48</v>
      </c>
      <c r="C238" s="38" t="s">
        <v>33</v>
      </c>
      <c r="D238" s="39">
        <v>38687</v>
      </c>
      <c r="E238" s="39">
        <v>73050</v>
      </c>
    </row>
    <row r="239" spans="1:5">
      <c r="A239" t="s">
        <v>2837</v>
      </c>
      <c r="B239" s="38" t="s">
        <v>48</v>
      </c>
      <c r="C239" s="38" t="s">
        <v>33</v>
      </c>
      <c r="D239" s="39">
        <v>38687</v>
      </c>
      <c r="E239" s="39">
        <v>73050</v>
      </c>
    </row>
    <row r="240" spans="1:5">
      <c r="A240" t="s">
        <v>677</v>
      </c>
      <c r="B240" s="38" t="s">
        <v>48</v>
      </c>
      <c r="C240" s="38" t="s">
        <v>33</v>
      </c>
      <c r="D240" s="39">
        <v>38687</v>
      </c>
      <c r="E240" s="39">
        <v>73050</v>
      </c>
    </row>
    <row r="241" spans="1:5">
      <c r="A241" t="s">
        <v>628</v>
      </c>
      <c r="B241" s="38" t="s">
        <v>48</v>
      </c>
      <c r="C241" s="38" t="s">
        <v>33</v>
      </c>
      <c r="D241" s="39">
        <v>38687</v>
      </c>
      <c r="E241" s="39">
        <v>73050</v>
      </c>
    </row>
    <row r="242" spans="1:5">
      <c r="A242" t="s">
        <v>2838</v>
      </c>
      <c r="B242" s="38" t="s">
        <v>48</v>
      </c>
      <c r="C242" s="38" t="s">
        <v>33</v>
      </c>
      <c r="D242" s="39">
        <v>38687</v>
      </c>
      <c r="E242" s="39">
        <v>73050</v>
      </c>
    </row>
    <row r="243" spans="1:5">
      <c r="A243" t="s">
        <v>309</v>
      </c>
      <c r="B243" s="38" t="s">
        <v>48</v>
      </c>
      <c r="C243" s="38" t="s">
        <v>33</v>
      </c>
      <c r="D243" s="39">
        <v>38687</v>
      </c>
      <c r="E243" s="39">
        <v>73050</v>
      </c>
    </row>
    <row r="244" spans="1:5">
      <c r="A244" t="s">
        <v>2839</v>
      </c>
      <c r="B244" s="38" t="s">
        <v>48</v>
      </c>
      <c r="C244" s="38" t="s">
        <v>33</v>
      </c>
      <c r="D244" s="39">
        <v>38687</v>
      </c>
      <c r="E244" s="39">
        <v>73050</v>
      </c>
    </row>
    <row r="245" spans="1:5">
      <c r="A245" t="s">
        <v>678</v>
      </c>
      <c r="B245" s="38" t="s">
        <v>48</v>
      </c>
      <c r="C245" s="38" t="s">
        <v>33</v>
      </c>
      <c r="D245" s="39">
        <v>38687</v>
      </c>
      <c r="E245" s="39">
        <v>73050</v>
      </c>
    </row>
    <row r="246" spans="1:5">
      <c r="A246" t="s">
        <v>629</v>
      </c>
      <c r="B246" s="38" t="s">
        <v>48</v>
      </c>
      <c r="C246" s="38" t="s">
        <v>33</v>
      </c>
      <c r="D246" s="39">
        <v>38687</v>
      </c>
      <c r="E246" s="39">
        <v>73050</v>
      </c>
    </row>
    <row r="247" spans="1:5">
      <c r="A247" t="s">
        <v>2840</v>
      </c>
      <c r="B247" s="38" t="s">
        <v>48</v>
      </c>
      <c r="C247" s="38" t="s">
        <v>33</v>
      </c>
      <c r="D247" s="39">
        <v>38687</v>
      </c>
      <c r="E247" s="39">
        <v>73050</v>
      </c>
    </row>
    <row r="248" spans="1:5">
      <c r="A248" t="s">
        <v>310</v>
      </c>
      <c r="B248" s="38" t="s">
        <v>48</v>
      </c>
      <c r="C248" s="38" t="s">
        <v>33</v>
      </c>
      <c r="D248" s="39">
        <v>38687</v>
      </c>
      <c r="E248" s="39">
        <v>73050</v>
      </c>
    </row>
    <row r="249" spans="1:5">
      <c r="A249" t="s">
        <v>2841</v>
      </c>
      <c r="B249" s="38" t="s">
        <v>48</v>
      </c>
      <c r="C249" s="38" t="s">
        <v>33</v>
      </c>
      <c r="D249" s="39">
        <v>38687</v>
      </c>
      <c r="E249" s="39">
        <v>73050</v>
      </c>
    </row>
    <row r="250" spans="1:5">
      <c r="A250" t="s">
        <v>679</v>
      </c>
      <c r="B250" s="38" t="s">
        <v>48</v>
      </c>
      <c r="C250" s="38" t="s">
        <v>33</v>
      </c>
      <c r="D250" s="39">
        <v>38687</v>
      </c>
      <c r="E250" s="39">
        <v>73050</v>
      </c>
    </row>
    <row r="251" spans="1:5">
      <c r="A251" t="s">
        <v>630</v>
      </c>
      <c r="B251" s="38" t="s">
        <v>48</v>
      </c>
      <c r="C251" s="38" t="s">
        <v>33</v>
      </c>
      <c r="D251" s="39">
        <v>38687</v>
      </c>
      <c r="E251" s="39">
        <v>73050</v>
      </c>
    </row>
    <row r="252" spans="1:5">
      <c r="A252" t="s">
        <v>2842</v>
      </c>
      <c r="B252" s="38" t="s">
        <v>48</v>
      </c>
      <c r="C252" s="38" t="s">
        <v>33</v>
      </c>
      <c r="D252" s="39">
        <v>38687</v>
      </c>
      <c r="E252" s="39">
        <v>73050</v>
      </c>
    </row>
    <row r="253" spans="1:5">
      <c r="A253" t="s">
        <v>311</v>
      </c>
      <c r="B253" s="38" t="s">
        <v>48</v>
      </c>
      <c r="C253" s="38" t="s">
        <v>33</v>
      </c>
      <c r="D253" s="39">
        <v>38687</v>
      </c>
      <c r="E253" s="39">
        <v>73050</v>
      </c>
    </row>
    <row r="254" spans="1:5">
      <c r="A254" t="s">
        <v>2843</v>
      </c>
      <c r="B254" s="38" t="s">
        <v>48</v>
      </c>
      <c r="C254" s="38" t="s">
        <v>33</v>
      </c>
      <c r="D254" s="39">
        <v>38687</v>
      </c>
      <c r="E254" s="39">
        <v>73050</v>
      </c>
    </row>
    <row r="255" spans="1:5">
      <c r="A255" t="s">
        <v>680</v>
      </c>
      <c r="B255" s="38" t="s">
        <v>48</v>
      </c>
      <c r="C255" s="38" t="s">
        <v>33</v>
      </c>
      <c r="D255" s="39">
        <v>38687</v>
      </c>
      <c r="E255" s="39">
        <v>73050</v>
      </c>
    </row>
    <row r="256" spans="1:5">
      <c r="A256" t="s">
        <v>631</v>
      </c>
      <c r="B256" s="38" t="s">
        <v>48</v>
      </c>
      <c r="C256" s="38" t="s">
        <v>33</v>
      </c>
      <c r="D256" s="39">
        <v>38687</v>
      </c>
      <c r="E256" s="39">
        <v>73050</v>
      </c>
    </row>
    <row r="257" spans="1:5">
      <c r="A257" t="s">
        <v>2844</v>
      </c>
      <c r="B257" s="38" t="s">
        <v>48</v>
      </c>
      <c r="C257" s="38" t="s">
        <v>33</v>
      </c>
      <c r="D257" s="39">
        <v>38687</v>
      </c>
      <c r="E257" s="39">
        <v>73050</v>
      </c>
    </row>
    <row r="258" spans="1:5">
      <c r="A258" t="s">
        <v>312</v>
      </c>
      <c r="B258" s="38" t="s">
        <v>48</v>
      </c>
      <c r="C258" s="38" t="s">
        <v>33</v>
      </c>
      <c r="D258" s="39">
        <v>38687</v>
      </c>
      <c r="E258" s="39">
        <v>73050</v>
      </c>
    </row>
    <row r="259" spans="1:5">
      <c r="A259" t="s">
        <v>2845</v>
      </c>
      <c r="B259" s="38" t="s">
        <v>48</v>
      </c>
      <c r="C259" s="38" t="s">
        <v>33</v>
      </c>
      <c r="D259" s="39">
        <v>38687</v>
      </c>
      <c r="E259" s="39">
        <v>73050</v>
      </c>
    </row>
    <row r="260" spans="1:5">
      <c r="A260" t="s">
        <v>681</v>
      </c>
      <c r="B260" s="38" t="s">
        <v>48</v>
      </c>
      <c r="C260" s="38" t="s">
        <v>33</v>
      </c>
      <c r="D260" s="39">
        <v>38687</v>
      </c>
      <c r="E260" s="39">
        <v>73050</v>
      </c>
    </row>
    <row r="261" spans="1:5">
      <c r="A261" t="s">
        <v>632</v>
      </c>
      <c r="B261" s="38" t="s">
        <v>48</v>
      </c>
      <c r="C261" s="38" t="s">
        <v>33</v>
      </c>
      <c r="D261" s="39">
        <v>38687</v>
      </c>
      <c r="E261" s="39">
        <v>73050</v>
      </c>
    </row>
    <row r="262" spans="1:5">
      <c r="A262" t="s">
        <v>2846</v>
      </c>
      <c r="B262" s="38" t="s">
        <v>48</v>
      </c>
      <c r="C262" s="38" t="s">
        <v>33</v>
      </c>
      <c r="D262" s="39">
        <v>38687</v>
      </c>
      <c r="E262" s="39">
        <v>73050</v>
      </c>
    </row>
    <row r="263" spans="1:5">
      <c r="A263" t="s">
        <v>313</v>
      </c>
      <c r="B263" s="38" t="s">
        <v>48</v>
      </c>
      <c r="C263" s="38" t="s">
        <v>33</v>
      </c>
      <c r="D263" s="39">
        <v>38687</v>
      </c>
      <c r="E263" s="39">
        <v>73050</v>
      </c>
    </row>
    <row r="264" spans="1:5">
      <c r="A264" t="s">
        <v>2847</v>
      </c>
      <c r="B264" s="38" t="s">
        <v>48</v>
      </c>
      <c r="C264" s="38" t="s">
        <v>33</v>
      </c>
      <c r="D264" s="39">
        <v>38687</v>
      </c>
      <c r="E264" s="39">
        <v>73050</v>
      </c>
    </row>
    <row r="265" spans="1:5">
      <c r="A265" t="s">
        <v>682</v>
      </c>
      <c r="B265" s="38" t="s">
        <v>48</v>
      </c>
      <c r="C265" s="38" t="s">
        <v>33</v>
      </c>
      <c r="D265" s="39">
        <v>38687</v>
      </c>
      <c r="E265" s="39">
        <v>73050</v>
      </c>
    </row>
    <row r="266" spans="1:5">
      <c r="A266" t="s">
        <v>633</v>
      </c>
      <c r="B266" s="38" t="s">
        <v>48</v>
      </c>
      <c r="C266" s="38" t="s">
        <v>33</v>
      </c>
      <c r="D266" s="39">
        <v>38687</v>
      </c>
      <c r="E266" s="39">
        <v>73050</v>
      </c>
    </row>
    <row r="267" spans="1:5">
      <c r="A267" t="s">
        <v>2848</v>
      </c>
      <c r="B267" s="38" t="s">
        <v>48</v>
      </c>
      <c r="C267" s="38" t="s">
        <v>33</v>
      </c>
      <c r="D267" s="39">
        <v>38687</v>
      </c>
      <c r="E267" s="39">
        <v>73050</v>
      </c>
    </row>
    <row r="268" spans="1:5">
      <c r="A268" t="s">
        <v>314</v>
      </c>
      <c r="B268" s="38" t="s">
        <v>48</v>
      </c>
      <c r="C268" s="38" t="s">
        <v>33</v>
      </c>
      <c r="D268" s="39">
        <v>38687</v>
      </c>
      <c r="E268" s="39">
        <v>73050</v>
      </c>
    </row>
    <row r="269" spans="1:5">
      <c r="A269" t="s">
        <v>2849</v>
      </c>
      <c r="B269" s="38" t="s">
        <v>48</v>
      </c>
      <c r="C269" s="38" t="s">
        <v>33</v>
      </c>
      <c r="D269" s="39">
        <v>38687</v>
      </c>
      <c r="E269" s="39">
        <v>73050</v>
      </c>
    </row>
    <row r="270" spans="1:5">
      <c r="A270" t="s">
        <v>683</v>
      </c>
      <c r="B270" s="38" t="s">
        <v>48</v>
      </c>
      <c r="C270" s="38" t="s">
        <v>33</v>
      </c>
      <c r="D270" s="39">
        <v>38687</v>
      </c>
      <c r="E270" s="39">
        <v>73050</v>
      </c>
    </row>
    <row r="271" spans="1:5">
      <c r="A271" t="s">
        <v>634</v>
      </c>
      <c r="B271" s="38" t="s">
        <v>48</v>
      </c>
      <c r="C271" s="38" t="s">
        <v>33</v>
      </c>
      <c r="D271" s="39">
        <v>38687</v>
      </c>
      <c r="E271" s="39">
        <v>73050</v>
      </c>
    </row>
    <row r="272" spans="1:5">
      <c r="A272" t="s">
        <v>2850</v>
      </c>
      <c r="B272" s="38" t="s">
        <v>48</v>
      </c>
      <c r="C272" s="38" t="s">
        <v>33</v>
      </c>
      <c r="D272" s="39">
        <v>38687</v>
      </c>
      <c r="E272" s="39">
        <v>73050</v>
      </c>
    </row>
    <row r="273" spans="1:5">
      <c r="A273" t="s">
        <v>1188</v>
      </c>
      <c r="B273" s="38" t="s">
        <v>48</v>
      </c>
      <c r="C273" s="38" t="s">
        <v>33</v>
      </c>
      <c r="D273" s="39">
        <v>38687</v>
      </c>
      <c r="E273" s="39">
        <v>73050</v>
      </c>
    </row>
    <row r="274" spans="1:5">
      <c r="A274" t="s">
        <v>2851</v>
      </c>
      <c r="B274" s="38" t="s">
        <v>48</v>
      </c>
      <c r="C274" s="38" t="s">
        <v>33</v>
      </c>
      <c r="D274" s="39">
        <v>38687</v>
      </c>
      <c r="E274" s="39">
        <v>73050</v>
      </c>
    </row>
    <row r="275" spans="1:5">
      <c r="A275" t="s">
        <v>1189</v>
      </c>
      <c r="B275" s="38" t="s">
        <v>48</v>
      </c>
      <c r="C275" s="38" t="s">
        <v>33</v>
      </c>
      <c r="D275" s="39">
        <v>38687</v>
      </c>
      <c r="E275" s="39">
        <v>73050</v>
      </c>
    </row>
    <row r="276" spans="1:5">
      <c r="A276" t="s">
        <v>1190</v>
      </c>
      <c r="B276" s="38" t="s">
        <v>48</v>
      </c>
      <c r="C276" s="38" t="s">
        <v>33</v>
      </c>
      <c r="D276" s="39">
        <v>38687</v>
      </c>
      <c r="E276" s="39">
        <v>73050</v>
      </c>
    </row>
    <row r="277" spans="1:5">
      <c r="A277" t="s">
        <v>2852</v>
      </c>
      <c r="B277" s="38" t="s">
        <v>48</v>
      </c>
      <c r="C277" s="38" t="s">
        <v>33</v>
      </c>
      <c r="D277" s="39">
        <v>38687</v>
      </c>
      <c r="E277" s="39">
        <v>73050</v>
      </c>
    </row>
    <row r="278" spans="1:5">
      <c r="A278" t="s">
        <v>315</v>
      </c>
      <c r="B278" s="38" t="s">
        <v>48</v>
      </c>
      <c r="C278" s="38" t="s">
        <v>33</v>
      </c>
      <c r="D278" s="39">
        <v>38687</v>
      </c>
      <c r="E278" s="39">
        <v>73050</v>
      </c>
    </row>
    <row r="279" spans="1:5">
      <c r="A279" t="s">
        <v>2853</v>
      </c>
      <c r="B279" s="38" t="s">
        <v>48</v>
      </c>
      <c r="C279" s="38" t="s">
        <v>33</v>
      </c>
      <c r="D279" s="39">
        <v>38687</v>
      </c>
      <c r="E279" s="39">
        <v>73050</v>
      </c>
    </row>
    <row r="280" spans="1:5">
      <c r="A280" t="s">
        <v>684</v>
      </c>
      <c r="B280" s="38" t="s">
        <v>48</v>
      </c>
      <c r="C280" s="38" t="s">
        <v>33</v>
      </c>
      <c r="D280" s="39">
        <v>38687</v>
      </c>
      <c r="E280" s="39">
        <v>73050</v>
      </c>
    </row>
    <row r="281" spans="1:5">
      <c r="A281" t="s">
        <v>501</v>
      </c>
      <c r="B281" s="38" t="s">
        <v>48</v>
      </c>
      <c r="C281" s="38" t="s">
        <v>33</v>
      </c>
      <c r="D281" s="39">
        <v>38687</v>
      </c>
      <c r="E281" s="39">
        <v>73050</v>
      </c>
    </row>
    <row r="282" spans="1:5">
      <c r="A282" t="s">
        <v>2854</v>
      </c>
      <c r="B282" s="38" t="s">
        <v>48</v>
      </c>
      <c r="C282" s="38" t="s">
        <v>33</v>
      </c>
      <c r="D282" s="39">
        <v>38687</v>
      </c>
      <c r="E282" s="39">
        <v>73050</v>
      </c>
    </row>
    <row r="283" spans="1:5">
      <c r="A283" t="s">
        <v>316</v>
      </c>
      <c r="B283" s="38" t="s">
        <v>48</v>
      </c>
      <c r="C283" s="38" t="s">
        <v>33</v>
      </c>
      <c r="D283" s="39">
        <v>38687</v>
      </c>
      <c r="E283" s="39">
        <v>73050</v>
      </c>
    </row>
    <row r="284" spans="1:5">
      <c r="A284" t="s">
        <v>2855</v>
      </c>
      <c r="B284" s="38" t="s">
        <v>48</v>
      </c>
      <c r="C284" s="38" t="s">
        <v>33</v>
      </c>
      <c r="D284" s="39">
        <v>38687</v>
      </c>
      <c r="E284" s="39">
        <v>73050</v>
      </c>
    </row>
    <row r="285" spans="1:5">
      <c r="A285" t="s">
        <v>685</v>
      </c>
      <c r="B285" s="38" t="s">
        <v>48</v>
      </c>
      <c r="C285" s="38" t="s">
        <v>33</v>
      </c>
      <c r="D285" s="39">
        <v>38687</v>
      </c>
      <c r="E285" s="39">
        <v>73050</v>
      </c>
    </row>
    <row r="286" spans="1:5">
      <c r="A286" t="s">
        <v>635</v>
      </c>
      <c r="B286" s="38" t="s">
        <v>48</v>
      </c>
      <c r="C286" s="38" t="s">
        <v>33</v>
      </c>
      <c r="D286" s="39">
        <v>38687</v>
      </c>
      <c r="E286" s="39">
        <v>73050</v>
      </c>
    </row>
    <row r="287" spans="1:5">
      <c r="A287" t="s">
        <v>2856</v>
      </c>
      <c r="B287" s="38" t="s">
        <v>48</v>
      </c>
      <c r="C287" s="38" t="s">
        <v>33</v>
      </c>
      <c r="D287" s="39">
        <v>38687</v>
      </c>
      <c r="E287" s="39">
        <v>73050</v>
      </c>
    </row>
    <row r="288" spans="1:5">
      <c r="A288" t="s">
        <v>317</v>
      </c>
      <c r="B288" s="38" t="s">
        <v>48</v>
      </c>
      <c r="C288" s="38" t="s">
        <v>33</v>
      </c>
      <c r="D288" s="39">
        <v>38687</v>
      </c>
      <c r="E288" s="39">
        <v>73050</v>
      </c>
    </row>
    <row r="289" spans="1:5">
      <c r="A289" t="s">
        <v>2857</v>
      </c>
      <c r="B289" s="38" t="s">
        <v>48</v>
      </c>
      <c r="C289" s="38" t="s">
        <v>33</v>
      </c>
      <c r="D289" s="39">
        <v>38687</v>
      </c>
      <c r="E289" s="39">
        <v>73050</v>
      </c>
    </row>
    <row r="290" spans="1:5">
      <c r="A290" t="s">
        <v>686</v>
      </c>
      <c r="B290" s="38" t="s">
        <v>48</v>
      </c>
      <c r="C290" s="38" t="s">
        <v>33</v>
      </c>
      <c r="D290" s="39">
        <v>38687</v>
      </c>
      <c r="E290" s="39">
        <v>73050</v>
      </c>
    </row>
    <row r="291" spans="1:5">
      <c r="A291" t="s">
        <v>636</v>
      </c>
      <c r="B291" s="38" t="s">
        <v>48</v>
      </c>
      <c r="C291" s="38" t="s">
        <v>33</v>
      </c>
      <c r="D291" s="39">
        <v>38687</v>
      </c>
      <c r="E291" s="39">
        <v>73050</v>
      </c>
    </row>
    <row r="292" spans="1:5">
      <c r="A292" t="s">
        <v>2858</v>
      </c>
      <c r="B292" s="38" t="s">
        <v>48</v>
      </c>
      <c r="C292" s="38" t="s">
        <v>33</v>
      </c>
      <c r="D292" s="39">
        <v>38687</v>
      </c>
      <c r="E292" s="39">
        <v>73050</v>
      </c>
    </row>
    <row r="293" spans="1:5">
      <c r="A293" t="s">
        <v>318</v>
      </c>
      <c r="B293" s="38" t="s">
        <v>48</v>
      </c>
      <c r="C293" s="38" t="s">
        <v>33</v>
      </c>
      <c r="D293" s="39">
        <v>38687</v>
      </c>
      <c r="E293" s="39">
        <v>73050</v>
      </c>
    </row>
    <row r="294" spans="1:5">
      <c r="A294" t="s">
        <v>2859</v>
      </c>
      <c r="B294" s="38" t="s">
        <v>48</v>
      </c>
      <c r="C294" s="38" t="s">
        <v>33</v>
      </c>
      <c r="D294" s="39">
        <v>38687</v>
      </c>
      <c r="E294" s="39">
        <v>73050</v>
      </c>
    </row>
    <row r="295" spans="1:5">
      <c r="A295" t="s">
        <v>687</v>
      </c>
      <c r="B295" s="38" t="s">
        <v>48</v>
      </c>
      <c r="C295" s="38" t="s">
        <v>33</v>
      </c>
      <c r="D295" s="39">
        <v>38687</v>
      </c>
      <c r="E295" s="39">
        <v>73050</v>
      </c>
    </row>
    <row r="296" spans="1:5">
      <c r="A296" t="s">
        <v>502</v>
      </c>
      <c r="B296" s="38" t="s">
        <v>48</v>
      </c>
      <c r="C296" s="38" t="s">
        <v>33</v>
      </c>
      <c r="D296" s="39">
        <v>38687</v>
      </c>
      <c r="E296" s="39">
        <v>73050</v>
      </c>
    </row>
    <row r="297" spans="1:5">
      <c r="A297" t="s">
        <v>2860</v>
      </c>
      <c r="B297" s="38" t="s">
        <v>48</v>
      </c>
      <c r="C297" s="38" t="s">
        <v>33</v>
      </c>
      <c r="D297" s="39">
        <v>38687</v>
      </c>
      <c r="E297" s="39">
        <v>73050</v>
      </c>
    </row>
    <row r="298" spans="1:5">
      <c r="A298" t="s">
        <v>319</v>
      </c>
      <c r="B298" s="38" t="s">
        <v>48</v>
      </c>
      <c r="C298" s="38" t="s">
        <v>33</v>
      </c>
      <c r="D298" s="39">
        <v>38687</v>
      </c>
      <c r="E298" s="39">
        <v>73050</v>
      </c>
    </row>
    <row r="299" spans="1:5">
      <c r="A299" t="s">
        <v>2861</v>
      </c>
      <c r="B299" s="38" t="s">
        <v>48</v>
      </c>
      <c r="C299" s="38" t="s">
        <v>33</v>
      </c>
      <c r="D299" s="39">
        <v>38687</v>
      </c>
      <c r="E299" s="39">
        <v>73050</v>
      </c>
    </row>
    <row r="300" spans="1:5">
      <c r="A300" t="s">
        <v>688</v>
      </c>
      <c r="B300" s="38" t="s">
        <v>48</v>
      </c>
      <c r="C300" s="38" t="s">
        <v>33</v>
      </c>
      <c r="D300" s="39">
        <v>38687</v>
      </c>
      <c r="E300" s="39">
        <v>73050</v>
      </c>
    </row>
    <row r="301" spans="1:5">
      <c r="A301" t="s">
        <v>503</v>
      </c>
      <c r="B301" s="38" t="s">
        <v>48</v>
      </c>
      <c r="C301" s="38" t="s">
        <v>33</v>
      </c>
      <c r="D301" s="39">
        <v>38687</v>
      </c>
      <c r="E301" s="39">
        <v>73050</v>
      </c>
    </row>
    <row r="302" spans="1:5">
      <c r="A302" t="s">
        <v>2862</v>
      </c>
      <c r="B302" s="38" t="s">
        <v>48</v>
      </c>
      <c r="C302" s="38" t="s">
        <v>33</v>
      </c>
      <c r="D302" s="39">
        <v>38687</v>
      </c>
      <c r="E302" s="39">
        <v>73050</v>
      </c>
    </row>
    <row r="303" spans="1:5">
      <c r="A303" t="s">
        <v>320</v>
      </c>
      <c r="B303" s="38" t="s">
        <v>48</v>
      </c>
      <c r="C303" s="38" t="s">
        <v>33</v>
      </c>
      <c r="D303" s="39">
        <v>38687</v>
      </c>
      <c r="E303" s="39">
        <v>73050</v>
      </c>
    </row>
    <row r="304" spans="1:5">
      <c r="A304" t="s">
        <v>2863</v>
      </c>
      <c r="B304" s="38" t="s">
        <v>48</v>
      </c>
      <c r="C304" s="38" t="s">
        <v>33</v>
      </c>
      <c r="D304" s="39">
        <v>38687</v>
      </c>
      <c r="E304" s="39">
        <v>73050</v>
      </c>
    </row>
    <row r="305" spans="1:5">
      <c r="A305" t="s">
        <v>689</v>
      </c>
      <c r="B305" s="38" t="s">
        <v>48</v>
      </c>
      <c r="C305" s="38" t="s">
        <v>33</v>
      </c>
      <c r="D305" s="39">
        <v>38687</v>
      </c>
      <c r="E305" s="39">
        <v>73050</v>
      </c>
    </row>
    <row r="306" spans="1:5">
      <c r="A306" t="s">
        <v>637</v>
      </c>
      <c r="B306" s="38" t="s">
        <v>48</v>
      </c>
      <c r="C306" s="38" t="s">
        <v>33</v>
      </c>
      <c r="D306" s="39">
        <v>38687</v>
      </c>
      <c r="E306" s="39">
        <v>73050</v>
      </c>
    </row>
    <row r="307" spans="1:5">
      <c r="A307" t="s">
        <v>2864</v>
      </c>
      <c r="B307" s="38" t="s">
        <v>48</v>
      </c>
      <c r="C307" s="38" t="s">
        <v>33</v>
      </c>
      <c r="D307" s="39">
        <v>38687</v>
      </c>
      <c r="E307" s="39">
        <v>73050</v>
      </c>
    </row>
    <row r="308" spans="1:5">
      <c r="A308" t="s">
        <v>321</v>
      </c>
      <c r="B308" s="38" t="s">
        <v>48</v>
      </c>
      <c r="C308" s="38" t="s">
        <v>33</v>
      </c>
      <c r="D308" s="39">
        <v>38687</v>
      </c>
      <c r="E308" s="39">
        <v>73050</v>
      </c>
    </row>
    <row r="309" spans="1:5">
      <c r="A309" t="s">
        <v>2865</v>
      </c>
      <c r="B309" s="38" t="s">
        <v>48</v>
      </c>
      <c r="C309" s="38" t="s">
        <v>33</v>
      </c>
      <c r="D309" s="39">
        <v>38687</v>
      </c>
      <c r="E309" s="39">
        <v>73050</v>
      </c>
    </row>
    <row r="310" spans="1:5">
      <c r="A310" t="s">
        <v>690</v>
      </c>
      <c r="B310" s="38" t="s">
        <v>48</v>
      </c>
      <c r="C310" s="38" t="s">
        <v>33</v>
      </c>
      <c r="D310" s="39">
        <v>38687</v>
      </c>
      <c r="E310" s="39">
        <v>73050</v>
      </c>
    </row>
    <row r="311" spans="1:5">
      <c r="A311" t="s">
        <v>638</v>
      </c>
      <c r="B311" s="38" t="s">
        <v>48</v>
      </c>
      <c r="C311" s="38" t="s">
        <v>33</v>
      </c>
      <c r="D311" s="39">
        <v>38687</v>
      </c>
      <c r="E311" s="39">
        <v>73050</v>
      </c>
    </row>
    <row r="312" spans="1:5">
      <c r="A312" t="s">
        <v>2866</v>
      </c>
      <c r="B312" s="38" t="s">
        <v>48</v>
      </c>
      <c r="C312" s="38" t="s">
        <v>33</v>
      </c>
      <c r="D312" s="39">
        <v>38687</v>
      </c>
      <c r="E312" s="39">
        <v>73050</v>
      </c>
    </row>
    <row r="313" spans="1:5">
      <c r="A313" t="s">
        <v>322</v>
      </c>
      <c r="B313" s="38" t="s">
        <v>48</v>
      </c>
      <c r="C313" s="38" t="s">
        <v>33</v>
      </c>
      <c r="D313" s="39">
        <v>38687</v>
      </c>
      <c r="E313" s="39">
        <v>73050</v>
      </c>
    </row>
    <row r="314" spans="1:5">
      <c r="A314" t="s">
        <v>2867</v>
      </c>
      <c r="B314" s="38" t="s">
        <v>48</v>
      </c>
      <c r="C314" s="38" t="s">
        <v>33</v>
      </c>
      <c r="D314" s="39">
        <v>38687</v>
      </c>
      <c r="E314" s="39">
        <v>73050</v>
      </c>
    </row>
    <row r="315" spans="1:5">
      <c r="A315" t="s">
        <v>691</v>
      </c>
      <c r="B315" s="38" t="s">
        <v>48</v>
      </c>
      <c r="C315" s="38" t="s">
        <v>33</v>
      </c>
      <c r="D315" s="39">
        <v>38687</v>
      </c>
      <c r="E315" s="39">
        <v>73050</v>
      </c>
    </row>
    <row r="316" spans="1:5">
      <c r="A316" t="s">
        <v>639</v>
      </c>
      <c r="B316" s="38" t="s">
        <v>48</v>
      </c>
      <c r="C316" s="38" t="s">
        <v>33</v>
      </c>
      <c r="D316" s="39">
        <v>38687</v>
      </c>
      <c r="E316" s="39">
        <v>73050</v>
      </c>
    </row>
    <row r="317" spans="1:5">
      <c r="A317" t="s">
        <v>2868</v>
      </c>
      <c r="B317" s="38" t="s">
        <v>48</v>
      </c>
      <c r="C317" s="38" t="s">
        <v>33</v>
      </c>
      <c r="D317" s="39">
        <v>38687</v>
      </c>
      <c r="E317" s="39">
        <v>73050</v>
      </c>
    </row>
    <row r="318" spans="1:5">
      <c r="A318" t="s">
        <v>323</v>
      </c>
      <c r="B318" s="38" t="s">
        <v>48</v>
      </c>
      <c r="C318" s="38" t="s">
        <v>33</v>
      </c>
      <c r="D318" s="39">
        <v>38687</v>
      </c>
      <c r="E318" s="39">
        <v>73050</v>
      </c>
    </row>
    <row r="319" spans="1:5">
      <c r="A319" t="s">
        <v>2869</v>
      </c>
      <c r="B319" s="38" t="s">
        <v>48</v>
      </c>
      <c r="C319" s="38" t="s">
        <v>33</v>
      </c>
      <c r="D319" s="39">
        <v>38687</v>
      </c>
      <c r="E319" s="39">
        <v>73050</v>
      </c>
    </row>
    <row r="320" spans="1:5">
      <c r="A320" t="s">
        <v>692</v>
      </c>
      <c r="B320" s="38" t="s">
        <v>48</v>
      </c>
      <c r="C320" s="38" t="s">
        <v>33</v>
      </c>
      <c r="D320" s="39">
        <v>38687</v>
      </c>
      <c r="E320" s="39">
        <v>73050</v>
      </c>
    </row>
    <row r="321" spans="1:5">
      <c r="A321" t="s">
        <v>640</v>
      </c>
      <c r="B321" s="38" t="s">
        <v>48</v>
      </c>
      <c r="C321" s="38" t="s">
        <v>33</v>
      </c>
      <c r="D321" s="39">
        <v>38687</v>
      </c>
      <c r="E321" s="39">
        <v>73050</v>
      </c>
    </row>
    <row r="322" spans="1:5">
      <c r="A322" t="s">
        <v>2870</v>
      </c>
      <c r="B322" s="38" t="s">
        <v>48</v>
      </c>
      <c r="C322" s="38" t="s">
        <v>33</v>
      </c>
      <c r="D322" s="39">
        <v>38687</v>
      </c>
      <c r="E322" s="39">
        <v>73050</v>
      </c>
    </row>
    <row r="323" spans="1:5">
      <c r="A323" t="s">
        <v>324</v>
      </c>
      <c r="B323" s="38" t="s">
        <v>48</v>
      </c>
      <c r="C323" s="38" t="s">
        <v>33</v>
      </c>
      <c r="D323" s="39">
        <v>38687</v>
      </c>
      <c r="E323" s="39">
        <v>73050</v>
      </c>
    </row>
    <row r="324" spans="1:5">
      <c r="A324" t="s">
        <v>693</v>
      </c>
      <c r="B324" s="38" t="s">
        <v>48</v>
      </c>
      <c r="C324" s="38" t="s">
        <v>33</v>
      </c>
      <c r="D324" s="39">
        <v>38687</v>
      </c>
      <c r="E324" s="39">
        <v>73050</v>
      </c>
    </row>
    <row r="325" spans="1:5">
      <c r="A325" t="s">
        <v>2871</v>
      </c>
      <c r="B325" s="38" t="s">
        <v>48</v>
      </c>
      <c r="C325" s="38" t="s">
        <v>33</v>
      </c>
      <c r="D325" s="39">
        <v>38687</v>
      </c>
      <c r="E325" s="39">
        <v>73050</v>
      </c>
    </row>
    <row r="326" spans="1:5">
      <c r="A326" t="s">
        <v>325</v>
      </c>
      <c r="B326" s="38" t="s">
        <v>48</v>
      </c>
      <c r="C326" s="38" t="s">
        <v>33</v>
      </c>
      <c r="D326" s="39">
        <v>38687</v>
      </c>
      <c r="E326" s="39">
        <v>73050</v>
      </c>
    </row>
    <row r="327" spans="1:5">
      <c r="A327" t="s">
        <v>694</v>
      </c>
      <c r="B327" s="38" t="s">
        <v>48</v>
      </c>
      <c r="C327" s="38" t="s">
        <v>33</v>
      </c>
      <c r="D327" s="39">
        <v>38687</v>
      </c>
      <c r="E327" s="39">
        <v>73050</v>
      </c>
    </row>
    <row r="328" spans="1:5">
      <c r="A328" t="s">
        <v>2872</v>
      </c>
      <c r="B328" s="38" t="s">
        <v>48</v>
      </c>
      <c r="C328" s="38" t="s">
        <v>33</v>
      </c>
      <c r="D328" s="39">
        <v>38687</v>
      </c>
      <c r="E328" s="39">
        <v>73050</v>
      </c>
    </row>
    <row r="329" spans="1:5">
      <c r="A329" t="s">
        <v>326</v>
      </c>
      <c r="B329" s="38" t="s">
        <v>48</v>
      </c>
      <c r="C329" s="38" t="s">
        <v>33</v>
      </c>
      <c r="D329" s="39">
        <v>38687</v>
      </c>
      <c r="E329" s="39">
        <v>73050</v>
      </c>
    </row>
    <row r="330" spans="1:5">
      <c r="A330" t="s">
        <v>695</v>
      </c>
      <c r="B330" s="38" t="s">
        <v>48</v>
      </c>
      <c r="C330" s="38" t="s">
        <v>33</v>
      </c>
      <c r="D330" s="39">
        <v>38687</v>
      </c>
      <c r="E330" s="39">
        <v>73050</v>
      </c>
    </row>
    <row r="331" spans="1:5">
      <c r="A331" t="s">
        <v>2873</v>
      </c>
      <c r="B331" s="38" t="s">
        <v>48</v>
      </c>
      <c r="C331" s="38" t="s">
        <v>33</v>
      </c>
      <c r="D331" s="39">
        <v>38687</v>
      </c>
      <c r="E331" s="39">
        <v>73050</v>
      </c>
    </row>
    <row r="332" spans="1:5">
      <c r="A332" t="s">
        <v>327</v>
      </c>
      <c r="B332" s="38" t="s">
        <v>48</v>
      </c>
      <c r="C332" s="38" t="s">
        <v>33</v>
      </c>
      <c r="D332" s="39">
        <v>38687</v>
      </c>
      <c r="E332" s="39">
        <v>73050</v>
      </c>
    </row>
    <row r="333" spans="1:5">
      <c r="A333" t="s">
        <v>696</v>
      </c>
      <c r="B333" s="38" t="s">
        <v>48</v>
      </c>
      <c r="C333" s="38" t="s">
        <v>33</v>
      </c>
      <c r="D333" s="39">
        <v>38687</v>
      </c>
      <c r="E333" s="39">
        <v>73050</v>
      </c>
    </row>
    <row r="334" spans="1:5">
      <c r="A334" t="s">
        <v>2874</v>
      </c>
      <c r="B334" s="38" t="s">
        <v>48</v>
      </c>
      <c r="C334" s="38" t="s">
        <v>33</v>
      </c>
      <c r="D334" s="39">
        <v>38687</v>
      </c>
      <c r="E334" s="39">
        <v>73050</v>
      </c>
    </row>
    <row r="335" spans="1:5">
      <c r="A335" t="s">
        <v>328</v>
      </c>
      <c r="B335" s="38" t="s">
        <v>48</v>
      </c>
      <c r="C335" s="38" t="s">
        <v>33</v>
      </c>
      <c r="D335" s="39">
        <v>38687</v>
      </c>
      <c r="E335" s="39">
        <v>73050</v>
      </c>
    </row>
    <row r="336" spans="1:5">
      <c r="A336" t="s">
        <v>697</v>
      </c>
      <c r="B336" s="38" t="s">
        <v>48</v>
      </c>
      <c r="C336" s="38" t="s">
        <v>33</v>
      </c>
      <c r="D336" s="39">
        <v>38687</v>
      </c>
      <c r="E336" s="39">
        <v>73050</v>
      </c>
    </row>
    <row r="337" spans="1:5">
      <c r="A337" t="s">
        <v>2875</v>
      </c>
      <c r="B337" s="38" t="s">
        <v>48</v>
      </c>
      <c r="C337" s="38" t="s">
        <v>33</v>
      </c>
      <c r="D337" s="39">
        <v>38687</v>
      </c>
      <c r="E337" s="39">
        <v>73050</v>
      </c>
    </row>
    <row r="338" spans="1:5">
      <c r="A338" t="s">
        <v>329</v>
      </c>
      <c r="B338" s="38" t="s">
        <v>48</v>
      </c>
      <c r="C338" s="38" t="s">
        <v>33</v>
      </c>
      <c r="D338" s="39">
        <v>38687</v>
      </c>
      <c r="E338" s="39">
        <v>73050</v>
      </c>
    </row>
    <row r="339" spans="1:5">
      <c r="A339" t="s">
        <v>698</v>
      </c>
      <c r="B339" s="38" t="s">
        <v>48</v>
      </c>
      <c r="C339" s="38" t="s">
        <v>33</v>
      </c>
      <c r="D339" s="39">
        <v>38687</v>
      </c>
      <c r="E339" s="39">
        <v>73050</v>
      </c>
    </row>
    <row r="340" spans="1:5">
      <c r="A340" t="s">
        <v>2876</v>
      </c>
      <c r="B340" s="38" t="s">
        <v>48</v>
      </c>
      <c r="C340" s="38" t="s">
        <v>33</v>
      </c>
      <c r="D340" s="39">
        <v>38687</v>
      </c>
      <c r="E340" s="39">
        <v>73050</v>
      </c>
    </row>
    <row r="341" spans="1:5">
      <c r="A341" t="s">
        <v>330</v>
      </c>
      <c r="B341" s="38" t="s">
        <v>48</v>
      </c>
      <c r="C341" s="38" t="s">
        <v>33</v>
      </c>
      <c r="D341" s="39">
        <v>38687</v>
      </c>
      <c r="E341" s="39">
        <v>73050</v>
      </c>
    </row>
    <row r="342" spans="1:5">
      <c r="A342" t="s">
        <v>699</v>
      </c>
      <c r="B342" s="38" t="s">
        <v>48</v>
      </c>
      <c r="C342" s="38" t="s">
        <v>33</v>
      </c>
      <c r="D342" s="39">
        <v>38687</v>
      </c>
      <c r="E342" s="39">
        <v>73050</v>
      </c>
    </row>
    <row r="343" spans="1:5">
      <c r="A343" t="s">
        <v>2877</v>
      </c>
      <c r="B343" s="38" t="s">
        <v>48</v>
      </c>
      <c r="C343" s="38" t="s">
        <v>33</v>
      </c>
      <c r="D343" s="39">
        <v>38687</v>
      </c>
      <c r="E343" s="39">
        <v>73050</v>
      </c>
    </row>
    <row r="344" spans="1:5">
      <c r="A344" t="s">
        <v>331</v>
      </c>
      <c r="B344" s="38" t="s">
        <v>48</v>
      </c>
      <c r="C344" s="38" t="s">
        <v>33</v>
      </c>
      <c r="D344" s="39">
        <v>38687</v>
      </c>
      <c r="E344" s="39">
        <v>73050</v>
      </c>
    </row>
    <row r="345" spans="1:5">
      <c r="A345" t="s">
        <v>700</v>
      </c>
      <c r="B345" s="38" t="s">
        <v>48</v>
      </c>
      <c r="C345" s="38" t="s">
        <v>33</v>
      </c>
      <c r="D345" s="39">
        <v>38687</v>
      </c>
      <c r="E345" s="39">
        <v>73050</v>
      </c>
    </row>
    <row r="346" spans="1:5">
      <c r="A346" t="s">
        <v>2878</v>
      </c>
      <c r="B346" s="38" t="s">
        <v>48</v>
      </c>
      <c r="C346" s="38" t="s">
        <v>33</v>
      </c>
      <c r="D346" s="39">
        <v>38687</v>
      </c>
      <c r="E346" s="39">
        <v>73050</v>
      </c>
    </row>
    <row r="347" spans="1:5">
      <c r="A347" t="s">
        <v>332</v>
      </c>
      <c r="B347" s="38" t="s">
        <v>48</v>
      </c>
      <c r="C347" s="38" t="s">
        <v>33</v>
      </c>
      <c r="D347" s="39">
        <v>38687</v>
      </c>
      <c r="E347" s="39">
        <v>73050</v>
      </c>
    </row>
    <row r="348" spans="1:5">
      <c r="A348" t="s">
        <v>701</v>
      </c>
      <c r="B348" s="38" t="s">
        <v>48</v>
      </c>
      <c r="C348" s="38" t="s">
        <v>33</v>
      </c>
      <c r="D348" s="39">
        <v>38687</v>
      </c>
      <c r="E348" s="39">
        <v>73050</v>
      </c>
    </row>
    <row r="349" spans="1:5">
      <c r="A349" t="s">
        <v>2879</v>
      </c>
      <c r="B349" s="38" t="s">
        <v>48</v>
      </c>
      <c r="C349" s="38" t="s">
        <v>33</v>
      </c>
      <c r="D349" s="39">
        <v>38687</v>
      </c>
      <c r="E349" s="39">
        <v>73050</v>
      </c>
    </row>
    <row r="350" spans="1:5">
      <c r="A350" t="s">
        <v>333</v>
      </c>
      <c r="B350" s="38" t="s">
        <v>48</v>
      </c>
      <c r="C350" s="38" t="s">
        <v>33</v>
      </c>
      <c r="D350" s="39">
        <v>38687</v>
      </c>
      <c r="E350" s="39">
        <v>73050</v>
      </c>
    </row>
    <row r="351" spans="1:5">
      <c r="A351" t="s">
        <v>702</v>
      </c>
      <c r="B351" s="38" t="s">
        <v>48</v>
      </c>
      <c r="C351" s="38" t="s">
        <v>33</v>
      </c>
      <c r="D351" s="39">
        <v>38687</v>
      </c>
      <c r="E351" s="39">
        <v>73050</v>
      </c>
    </row>
    <row r="352" spans="1:5">
      <c r="A352" t="s">
        <v>2880</v>
      </c>
      <c r="B352" s="38" t="s">
        <v>48</v>
      </c>
      <c r="C352" s="38" t="s">
        <v>33</v>
      </c>
      <c r="D352" s="39">
        <v>38687</v>
      </c>
      <c r="E352" s="39">
        <v>73050</v>
      </c>
    </row>
    <row r="353" spans="1:5">
      <c r="A353" t="s">
        <v>334</v>
      </c>
      <c r="B353" s="38" t="s">
        <v>48</v>
      </c>
      <c r="C353" s="38" t="s">
        <v>33</v>
      </c>
      <c r="D353" s="39">
        <v>38687</v>
      </c>
      <c r="E353" s="39">
        <v>73050</v>
      </c>
    </row>
    <row r="354" spans="1:5">
      <c r="A354" t="s">
        <v>703</v>
      </c>
      <c r="B354" s="38" t="s">
        <v>48</v>
      </c>
      <c r="C354" s="38" t="s">
        <v>33</v>
      </c>
      <c r="D354" s="39">
        <v>38687</v>
      </c>
      <c r="E354" s="39">
        <v>73050</v>
      </c>
    </row>
    <row r="355" spans="1:5">
      <c r="A355" t="s">
        <v>2881</v>
      </c>
      <c r="B355" s="38" t="s">
        <v>48</v>
      </c>
      <c r="C355" s="38" t="s">
        <v>33</v>
      </c>
      <c r="D355" s="39">
        <v>38687</v>
      </c>
      <c r="E355" s="39">
        <v>73050</v>
      </c>
    </row>
    <row r="356" spans="1:5">
      <c r="A356" t="s">
        <v>335</v>
      </c>
      <c r="B356" s="38" t="s">
        <v>48</v>
      </c>
      <c r="C356" s="38" t="s">
        <v>33</v>
      </c>
      <c r="D356" s="39">
        <v>38687</v>
      </c>
      <c r="E356" s="39">
        <v>73050</v>
      </c>
    </row>
    <row r="357" spans="1:5">
      <c r="A357" t="s">
        <v>704</v>
      </c>
      <c r="B357" s="38" t="s">
        <v>48</v>
      </c>
      <c r="C357" s="38" t="s">
        <v>33</v>
      </c>
      <c r="D357" s="39">
        <v>38687</v>
      </c>
      <c r="E357" s="39">
        <v>73050</v>
      </c>
    </row>
    <row r="358" spans="1:5">
      <c r="A358" t="s">
        <v>2882</v>
      </c>
      <c r="B358" s="38" t="s">
        <v>48</v>
      </c>
      <c r="C358" s="38" t="s">
        <v>33</v>
      </c>
      <c r="D358" s="39">
        <v>38687</v>
      </c>
      <c r="E358" s="39">
        <v>73050</v>
      </c>
    </row>
    <row r="359" spans="1:5">
      <c r="A359" t="s">
        <v>336</v>
      </c>
      <c r="B359" s="38" t="s">
        <v>48</v>
      </c>
      <c r="C359" s="38" t="s">
        <v>33</v>
      </c>
      <c r="D359" s="39">
        <v>38687</v>
      </c>
      <c r="E359" s="39">
        <v>73050</v>
      </c>
    </row>
    <row r="360" spans="1:5">
      <c r="A360" t="s">
        <v>705</v>
      </c>
      <c r="B360" s="38" t="s">
        <v>48</v>
      </c>
      <c r="C360" s="38" t="s">
        <v>33</v>
      </c>
      <c r="D360" s="39">
        <v>38687</v>
      </c>
      <c r="E360" s="39">
        <v>73050</v>
      </c>
    </row>
    <row r="361" spans="1:5">
      <c r="A361" t="s">
        <v>2883</v>
      </c>
      <c r="B361" s="38" t="s">
        <v>48</v>
      </c>
      <c r="C361" s="38" t="s">
        <v>33</v>
      </c>
      <c r="D361" s="39">
        <v>38687</v>
      </c>
      <c r="E361" s="39">
        <v>73050</v>
      </c>
    </row>
    <row r="362" spans="1:5">
      <c r="A362" t="s">
        <v>337</v>
      </c>
      <c r="B362" s="38" t="s">
        <v>48</v>
      </c>
      <c r="C362" s="38" t="s">
        <v>33</v>
      </c>
      <c r="D362" s="39">
        <v>38687</v>
      </c>
      <c r="E362" s="39">
        <v>73050</v>
      </c>
    </row>
    <row r="363" spans="1:5">
      <c r="A363" t="s">
        <v>706</v>
      </c>
      <c r="B363" s="38" t="s">
        <v>48</v>
      </c>
      <c r="C363" s="38" t="s">
        <v>33</v>
      </c>
      <c r="D363" s="39">
        <v>38687</v>
      </c>
      <c r="E363" s="39">
        <v>73050</v>
      </c>
    </row>
    <row r="364" spans="1:5">
      <c r="A364" t="s">
        <v>1962</v>
      </c>
      <c r="B364" s="38" t="s">
        <v>48</v>
      </c>
      <c r="C364" s="38" t="s">
        <v>33</v>
      </c>
      <c r="D364" s="39">
        <v>38687</v>
      </c>
      <c r="E364" s="39">
        <v>73050</v>
      </c>
    </row>
    <row r="365" spans="1:5">
      <c r="A365" t="s">
        <v>1963</v>
      </c>
      <c r="B365" s="38" t="s">
        <v>48</v>
      </c>
      <c r="C365" s="38" t="s">
        <v>33</v>
      </c>
      <c r="D365" s="39">
        <v>38687</v>
      </c>
      <c r="E365" s="39">
        <v>73050</v>
      </c>
    </row>
    <row r="366" spans="1:5">
      <c r="A366" t="s">
        <v>1758</v>
      </c>
      <c r="B366" s="38" t="s">
        <v>48</v>
      </c>
      <c r="C366" s="38" t="s">
        <v>33</v>
      </c>
      <c r="D366" s="39">
        <v>38687</v>
      </c>
      <c r="E366" s="39">
        <v>73050</v>
      </c>
    </row>
    <row r="367" spans="1:5">
      <c r="A367" t="s">
        <v>1759</v>
      </c>
      <c r="B367" s="38" t="s">
        <v>48</v>
      </c>
      <c r="C367" s="38" t="s">
        <v>33</v>
      </c>
      <c r="D367" s="39">
        <v>38687</v>
      </c>
      <c r="E367" s="39">
        <v>73050</v>
      </c>
    </row>
    <row r="368" spans="1:5">
      <c r="A368" t="s">
        <v>1760</v>
      </c>
      <c r="B368" s="38" t="s">
        <v>48</v>
      </c>
      <c r="C368" s="38" t="s">
        <v>33</v>
      </c>
      <c r="D368" s="39">
        <v>38687</v>
      </c>
      <c r="E368" s="39">
        <v>73050</v>
      </c>
    </row>
    <row r="369" spans="1:5">
      <c r="A369" t="s">
        <v>1761</v>
      </c>
      <c r="B369" s="38" t="s">
        <v>48</v>
      </c>
      <c r="C369" s="38" t="s">
        <v>33</v>
      </c>
      <c r="D369" s="39">
        <v>38687</v>
      </c>
      <c r="E369" s="39">
        <v>73050</v>
      </c>
    </row>
    <row r="370" spans="1:5">
      <c r="A370" t="s">
        <v>1762</v>
      </c>
      <c r="B370" s="38" t="s">
        <v>48</v>
      </c>
      <c r="C370" s="38" t="s">
        <v>33</v>
      </c>
      <c r="D370" s="39">
        <v>38687</v>
      </c>
      <c r="E370" s="39">
        <v>73050</v>
      </c>
    </row>
    <row r="371" spans="1:5">
      <c r="A371" t="s">
        <v>1763</v>
      </c>
      <c r="B371" s="38" t="s">
        <v>48</v>
      </c>
      <c r="C371" s="38" t="s">
        <v>33</v>
      </c>
      <c r="D371" s="39">
        <v>38687</v>
      </c>
      <c r="E371" s="39">
        <v>73050</v>
      </c>
    </row>
    <row r="372" spans="1:5">
      <c r="A372" t="s">
        <v>1764</v>
      </c>
      <c r="B372" s="38" t="s">
        <v>48</v>
      </c>
      <c r="C372" s="38" t="s">
        <v>33</v>
      </c>
      <c r="D372" s="39">
        <v>38687</v>
      </c>
      <c r="E372" s="39">
        <v>73050</v>
      </c>
    </row>
    <row r="373" spans="1:5">
      <c r="A373" t="s">
        <v>1765</v>
      </c>
      <c r="B373" s="38" t="s">
        <v>48</v>
      </c>
      <c r="C373" s="38" t="s">
        <v>33</v>
      </c>
      <c r="D373" s="39">
        <v>38687</v>
      </c>
      <c r="E373" s="39">
        <v>73050</v>
      </c>
    </row>
    <row r="374" spans="1:5">
      <c r="A374" t="s">
        <v>1766</v>
      </c>
      <c r="B374" s="38" t="s">
        <v>48</v>
      </c>
      <c r="C374" s="38" t="s">
        <v>33</v>
      </c>
      <c r="D374" s="39">
        <v>38687</v>
      </c>
      <c r="E374" s="39">
        <v>73050</v>
      </c>
    </row>
    <row r="375" spans="1:5">
      <c r="A375" t="s">
        <v>1767</v>
      </c>
      <c r="B375" s="38" t="s">
        <v>48</v>
      </c>
      <c r="C375" s="38" t="s">
        <v>33</v>
      </c>
      <c r="D375" s="39">
        <v>38687</v>
      </c>
      <c r="E375" s="39">
        <v>73050</v>
      </c>
    </row>
    <row r="376" spans="1:5">
      <c r="A376" t="s">
        <v>1768</v>
      </c>
      <c r="B376" s="38" t="s">
        <v>48</v>
      </c>
      <c r="C376" s="38" t="s">
        <v>33</v>
      </c>
      <c r="D376" s="39">
        <v>38687</v>
      </c>
      <c r="E376" s="39">
        <v>73050</v>
      </c>
    </row>
    <row r="377" spans="1:5">
      <c r="A377" t="s">
        <v>1769</v>
      </c>
      <c r="B377" s="38" t="s">
        <v>48</v>
      </c>
      <c r="C377" s="38" t="s">
        <v>33</v>
      </c>
      <c r="D377" s="39">
        <v>38687</v>
      </c>
      <c r="E377" s="39">
        <v>73050</v>
      </c>
    </row>
    <row r="378" spans="1:5">
      <c r="A378" t="s">
        <v>1770</v>
      </c>
      <c r="B378" s="38" t="s">
        <v>48</v>
      </c>
      <c r="C378" s="38" t="s">
        <v>33</v>
      </c>
      <c r="D378" s="39">
        <v>38687</v>
      </c>
      <c r="E378" s="39">
        <v>73050</v>
      </c>
    </row>
    <row r="379" spans="1:5">
      <c r="A379" t="s">
        <v>1771</v>
      </c>
      <c r="B379" s="38" t="s">
        <v>48</v>
      </c>
      <c r="C379" s="38" t="s">
        <v>33</v>
      </c>
      <c r="D379" s="39">
        <v>38687</v>
      </c>
      <c r="E379" s="39">
        <v>73050</v>
      </c>
    </row>
    <row r="380" spans="1:5">
      <c r="A380" t="s">
        <v>1772</v>
      </c>
      <c r="B380" s="38" t="s">
        <v>48</v>
      </c>
      <c r="C380" s="38" t="s">
        <v>33</v>
      </c>
      <c r="D380" s="39">
        <v>38687</v>
      </c>
      <c r="E380" s="39">
        <v>73050</v>
      </c>
    </row>
    <row r="381" spans="1:5">
      <c r="A381" t="s">
        <v>1773</v>
      </c>
      <c r="B381" s="38" t="s">
        <v>48</v>
      </c>
      <c r="C381" s="38" t="s">
        <v>33</v>
      </c>
      <c r="D381" s="39">
        <v>38687</v>
      </c>
      <c r="E381" s="39">
        <v>73050</v>
      </c>
    </row>
    <row r="382" spans="1:5">
      <c r="A382" t="s">
        <v>1774</v>
      </c>
      <c r="B382" s="38" t="s">
        <v>48</v>
      </c>
      <c r="C382" s="38" t="s">
        <v>33</v>
      </c>
      <c r="D382" s="39">
        <v>38687</v>
      </c>
      <c r="E382" s="39">
        <v>73050</v>
      </c>
    </row>
    <row r="383" spans="1:5">
      <c r="A383" t="s">
        <v>1775</v>
      </c>
      <c r="B383" s="38" t="s">
        <v>48</v>
      </c>
      <c r="C383" s="38" t="s">
        <v>33</v>
      </c>
      <c r="D383" s="39">
        <v>38687</v>
      </c>
      <c r="E383" s="39">
        <v>73050</v>
      </c>
    </row>
    <row r="384" spans="1:5">
      <c r="A384" t="s">
        <v>1776</v>
      </c>
      <c r="B384" s="38" t="s">
        <v>48</v>
      </c>
      <c r="C384" s="38" t="s">
        <v>33</v>
      </c>
      <c r="D384" s="39">
        <v>38687</v>
      </c>
      <c r="E384" s="39">
        <v>73050</v>
      </c>
    </row>
    <row r="385" spans="1:5">
      <c r="A385" t="s">
        <v>1777</v>
      </c>
      <c r="B385" s="38" t="s">
        <v>48</v>
      </c>
      <c r="C385" s="38" t="s">
        <v>33</v>
      </c>
      <c r="D385" s="39">
        <v>38687</v>
      </c>
      <c r="E385" s="39">
        <v>73050</v>
      </c>
    </row>
    <row r="386" spans="1:5">
      <c r="A386" t="s">
        <v>1778</v>
      </c>
      <c r="B386" s="38" t="s">
        <v>48</v>
      </c>
      <c r="C386" s="38" t="s">
        <v>33</v>
      </c>
      <c r="D386" s="39">
        <v>38687</v>
      </c>
      <c r="E386" s="39">
        <v>73050</v>
      </c>
    </row>
    <row r="387" spans="1:5">
      <c r="A387" t="s">
        <v>1779</v>
      </c>
      <c r="B387" s="38" t="s">
        <v>48</v>
      </c>
      <c r="C387" s="38" t="s">
        <v>33</v>
      </c>
      <c r="D387" s="39">
        <v>38687</v>
      </c>
      <c r="E387" s="39">
        <v>73050</v>
      </c>
    </row>
    <row r="388" spans="1:5">
      <c r="A388" t="s">
        <v>1780</v>
      </c>
      <c r="B388" s="38" t="s">
        <v>48</v>
      </c>
      <c r="C388" s="38" t="s">
        <v>33</v>
      </c>
      <c r="D388" s="39">
        <v>38687</v>
      </c>
      <c r="E388" s="39">
        <v>73050</v>
      </c>
    </row>
    <row r="389" spans="1:5">
      <c r="A389" t="s">
        <v>1781</v>
      </c>
      <c r="B389" s="38" t="s">
        <v>48</v>
      </c>
      <c r="C389" s="38" t="s">
        <v>33</v>
      </c>
      <c r="D389" s="39">
        <v>38687</v>
      </c>
      <c r="E389" s="39">
        <v>73050</v>
      </c>
    </row>
    <row r="390" spans="1:5">
      <c r="A390" t="s">
        <v>1782</v>
      </c>
      <c r="B390" s="38" t="s">
        <v>48</v>
      </c>
      <c r="C390" s="38" t="s">
        <v>33</v>
      </c>
      <c r="D390" s="39">
        <v>38687</v>
      </c>
      <c r="E390" s="39">
        <v>73050</v>
      </c>
    </row>
    <row r="391" spans="1:5">
      <c r="A391" t="s">
        <v>1783</v>
      </c>
      <c r="B391" s="38" t="s">
        <v>48</v>
      </c>
      <c r="C391" s="38" t="s">
        <v>33</v>
      </c>
      <c r="D391" s="39">
        <v>38687</v>
      </c>
      <c r="E391" s="39">
        <v>73050</v>
      </c>
    </row>
    <row r="392" spans="1:5">
      <c r="A392" t="s">
        <v>1784</v>
      </c>
      <c r="B392" s="38" t="s">
        <v>48</v>
      </c>
      <c r="C392" s="38" t="s">
        <v>33</v>
      </c>
      <c r="D392" s="39">
        <v>38687</v>
      </c>
      <c r="E392" s="39">
        <v>73050</v>
      </c>
    </row>
    <row r="393" spans="1:5">
      <c r="A393" t="s">
        <v>1785</v>
      </c>
      <c r="B393" s="38" t="s">
        <v>48</v>
      </c>
      <c r="C393" s="38" t="s">
        <v>33</v>
      </c>
      <c r="D393" s="39">
        <v>38687</v>
      </c>
      <c r="E393" s="39">
        <v>73050</v>
      </c>
    </row>
    <row r="394" spans="1:5">
      <c r="A394" t="s">
        <v>1786</v>
      </c>
      <c r="B394" s="38" t="s">
        <v>48</v>
      </c>
      <c r="C394" s="38" t="s">
        <v>33</v>
      </c>
      <c r="D394" s="39">
        <v>38687</v>
      </c>
      <c r="E394" s="39">
        <v>73050</v>
      </c>
    </row>
    <row r="395" spans="1:5">
      <c r="A395" t="s">
        <v>1787</v>
      </c>
      <c r="B395" s="38" t="s">
        <v>48</v>
      </c>
      <c r="C395" s="38" t="s">
        <v>33</v>
      </c>
      <c r="D395" s="39">
        <v>38687</v>
      </c>
      <c r="E395" s="39">
        <v>73050</v>
      </c>
    </row>
    <row r="396" spans="1:5">
      <c r="A396" t="s">
        <v>1788</v>
      </c>
      <c r="B396" s="38" t="s">
        <v>48</v>
      </c>
      <c r="C396" s="38" t="s">
        <v>33</v>
      </c>
      <c r="D396" s="39">
        <v>38687</v>
      </c>
      <c r="E396" s="39">
        <v>73050</v>
      </c>
    </row>
    <row r="397" spans="1:5">
      <c r="A397" t="s">
        <v>1789</v>
      </c>
      <c r="B397" s="38" t="s">
        <v>48</v>
      </c>
      <c r="C397" s="38" t="s">
        <v>33</v>
      </c>
      <c r="D397" s="39">
        <v>38687</v>
      </c>
      <c r="E397" s="39">
        <v>73050</v>
      </c>
    </row>
    <row r="398" spans="1:5">
      <c r="A398" t="s">
        <v>1790</v>
      </c>
      <c r="B398" s="38" t="s">
        <v>48</v>
      </c>
      <c r="C398" s="38" t="s">
        <v>33</v>
      </c>
      <c r="D398" s="39">
        <v>38687</v>
      </c>
      <c r="E398" s="39">
        <v>73050</v>
      </c>
    </row>
    <row r="399" spans="1:5">
      <c r="A399" t="s">
        <v>1791</v>
      </c>
      <c r="B399" s="38" t="s">
        <v>48</v>
      </c>
      <c r="C399" s="38" t="s">
        <v>33</v>
      </c>
      <c r="D399" s="39">
        <v>38687</v>
      </c>
      <c r="E399" s="39">
        <v>73050</v>
      </c>
    </row>
    <row r="400" spans="1:5">
      <c r="A400" t="s">
        <v>1896</v>
      </c>
      <c r="B400" s="38" t="s">
        <v>48</v>
      </c>
      <c r="C400" s="38" t="s">
        <v>33</v>
      </c>
      <c r="D400" s="39">
        <v>38687</v>
      </c>
      <c r="E400" s="39">
        <v>73050</v>
      </c>
    </row>
    <row r="401" spans="1:5">
      <c r="A401" t="s">
        <v>1897</v>
      </c>
      <c r="B401" s="38" t="s">
        <v>48</v>
      </c>
      <c r="C401" s="38" t="s">
        <v>33</v>
      </c>
      <c r="D401" s="39">
        <v>38687</v>
      </c>
      <c r="E401" s="39">
        <v>73050</v>
      </c>
    </row>
    <row r="402" spans="1:5">
      <c r="A402" t="s">
        <v>707</v>
      </c>
      <c r="B402" s="38" t="s">
        <v>48</v>
      </c>
      <c r="C402" s="38" t="s">
        <v>33</v>
      </c>
      <c r="D402" s="39">
        <v>38687</v>
      </c>
      <c r="E402" s="39">
        <v>73050</v>
      </c>
    </row>
    <row r="403" spans="1:5">
      <c r="A403" t="s">
        <v>708</v>
      </c>
      <c r="B403" s="38" t="s">
        <v>48</v>
      </c>
      <c r="C403" s="38" t="s">
        <v>33</v>
      </c>
      <c r="D403" s="39">
        <v>38687</v>
      </c>
      <c r="E403" s="39">
        <v>73050</v>
      </c>
    </row>
    <row r="404" spans="1:5">
      <c r="A404" t="s">
        <v>876</v>
      </c>
      <c r="B404" s="38" t="s">
        <v>48</v>
      </c>
      <c r="C404" s="38" t="s">
        <v>33</v>
      </c>
      <c r="D404" s="39">
        <v>38687</v>
      </c>
      <c r="E404" s="39">
        <v>73050</v>
      </c>
    </row>
  </sheetData>
  <autoFilter ref="A1:F276" xr:uid="{00000000-0001-0000-0600-000000000000}"/>
  <phoneticPr fontId="7" type="noConversion"/>
  <pageMargins left="0.78740157499999996" right="0.78740157499999996" top="0.984251969" bottom="0.984251969" header="0.5" footer="0.5"/>
  <pageSetup paperSize="9" orientation="portrait" r:id="rId1"/>
  <headerFooter alignWithMargins="0"/>
  <customProperties>
    <customPr name="_pios_id" r:id="rId2"/>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08">
    <pageSetUpPr fitToPage="1"/>
  </sheetPr>
  <dimension ref="C1:W22"/>
  <sheetViews>
    <sheetView showGridLines="0" showRowColHeaders="0" workbookViewId="0">
      <selection activeCell="L2" sqref="L2"/>
    </sheetView>
  </sheetViews>
  <sheetFormatPr baseColWidth="10" defaultColWidth="0" defaultRowHeight="12.75" zeroHeight="1"/>
  <cols>
    <col min="1" max="1" width="3.7109375" customWidth="1"/>
    <col min="2" max="2" width="0.42578125" customWidth="1"/>
    <col min="3" max="3" width="2.7109375" customWidth="1"/>
    <col min="4" max="4" width="9.7109375" bestFit="1" customWidth="1"/>
    <col min="5" max="5" width="45" customWidth="1"/>
    <col min="6" max="12" width="9.28515625" customWidth="1"/>
    <col min="13" max="13" width="2.7109375" customWidth="1"/>
    <col min="14" max="14" width="0.42578125" customWidth="1"/>
    <col min="15" max="15" width="3.7109375" customWidth="1"/>
  </cols>
  <sheetData>
    <row r="1" spans="3:23"/>
    <row r="2" spans="3:23"/>
    <row r="3" spans="3:23"/>
    <row r="4" spans="3:23" ht="2.1" customHeight="1">
      <c r="Q4" s="40"/>
      <c r="R4" s="40"/>
      <c r="S4" s="40"/>
      <c r="T4" s="40"/>
      <c r="U4" s="40"/>
      <c r="V4" s="40"/>
    </row>
    <row r="5" spans="3:23" ht="22.5">
      <c r="C5" s="61" t="str">
        <f>VLOOKUP(122,TextID,CODE(Language!$B$4)-64,FALSE)</f>
        <v>VELUX Kontakt</v>
      </c>
      <c r="D5" s="59"/>
      <c r="E5" s="59"/>
      <c r="F5" s="59"/>
      <c r="G5" s="59"/>
      <c r="H5" s="59"/>
      <c r="I5" s="59"/>
      <c r="J5" s="59"/>
      <c r="K5" s="59"/>
      <c r="L5" s="59"/>
      <c r="M5" s="59"/>
      <c r="P5" s="40"/>
      <c r="Q5" s="40"/>
      <c r="R5" s="40"/>
      <c r="S5" s="40"/>
      <c r="T5" s="40"/>
      <c r="U5" s="40"/>
      <c r="V5" s="40"/>
    </row>
    <row r="6" spans="3:23">
      <c r="C6" s="41"/>
      <c r="D6" s="41"/>
      <c r="E6" s="41"/>
      <c r="F6" s="41"/>
      <c r="G6" s="41"/>
      <c r="H6" s="41"/>
      <c r="I6" s="41"/>
      <c r="J6" s="41"/>
      <c r="K6" s="41"/>
      <c r="L6" s="41"/>
      <c r="M6" s="41"/>
      <c r="P6" s="40"/>
      <c r="Q6" s="40"/>
      <c r="R6" s="40"/>
      <c r="S6" s="40"/>
      <c r="T6" s="40"/>
      <c r="U6" s="40"/>
      <c r="V6" s="40"/>
      <c r="W6" s="40"/>
    </row>
    <row r="7" spans="3:23">
      <c r="C7" s="41"/>
      <c r="D7" s="41" t="s">
        <v>58</v>
      </c>
      <c r="E7" s="41"/>
      <c r="F7" s="41"/>
      <c r="G7" s="41"/>
      <c r="H7" s="41"/>
      <c r="I7" s="41"/>
      <c r="J7" s="41"/>
      <c r="K7" s="41"/>
      <c r="L7" s="41"/>
      <c r="M7" s="41"/>
      <c r="P7" s="40"/>
      <c r="Q7" s="40"/>
      <c r="R7" s="40"/>
      <c r="S7" s="40"/>
      <c r="T7" s="40"/>
      <c r="U7" s="40"/>
      <c r="V7" s="40"/>
      <c r="W7" s="40"/>
    </row>
    <row r="8" spans="3:23">
      <c r="C8" s="41"/>
      <c r="D8" s="41" t="s">
        <v>66</v>
      </c>
      <c r="E8" s="41"/>
      <c r="F8" s="41"/>
      <c r="G8" s="41"/>
      <c r="H8" s="41"/>
      <c r="I8" s="41"/>
      <c r="J8" s="41"/>
      <c r="K8" s="41"/>
      <c r="L8" s="41"/>
      <c r="M8" s="41"/>
      <c r="P8" s="40"/>
      <c r="Q8" s="40"/>
      <c r="R8" s="40"/>
      <c r="S8" s="40"/>
      <c r="T8" s="40"/>
      <c r="U8" s="40"/>
      <c r="V8" s="40"/>
      <c r="W8" s="40"/>
    </row>
    <row r="9" spans="3:23">
      <c r="C9" s="41"/>
      <c r="D9" s="41" t="s">
        <v>59</v>
      </c>
      <c r="E9" s="41"/>
      <c r="F9" s="41"/>
      <c r="G9" s="41"/>
      <c r="H9" s="41"/>
      <c r="I9" s="41"/>
      <c r="J9" s="41"/>
      <c r="K9" s="41"/>
      <c r="L9" s="41"/>
      <c r="M9" s="41"/>
      <c r="P9" s="40"/>
      <c r="Q9" s="40"/>
      <c r="R9" s="40"/>
      <c r="S9" s="40"/>
      <c r="T9" s="40"/>
      <c r="U9" s="40"/>
      <c r="V9" s="40"/>
      <c r="W9" s="40"/>
    </row>
    <row r="10" spans="3:23">
      <c r="C10" s="41"/>
      <c r="D10" s="41" t="s">
        <v>60</v>
      </c>
      <c r="E10" s="41"/>
      <c r="F10" s="41"/>
      <c r="G10" s="41"/>
      <c r="H10" s="41"/>
      <c r="I10" s="41"/>
      <c r="J10" s="41"/>
      <c r="K10" s="41"/>
      <c r="L10" s="41"/>
      <c r="M10" s="41"/>
      <c r="P10" s="40"/>
      <c r="Q10" s="40"/>
      <c r="R10" s="40"/>
      <c r="S10" s="40"/>
      <c r="T10" s="40"/>
      <c r="U10" s="40"/>
      <c r="V10" s="40"/>
      <c r="W10" s="40"/>
    </row>
    <row r="11" spans="3:23">
      <c r="C11" s="41"/>
      <c r="D11" s="41"/>
      <c r="E11" s="41"/>
      <c r="F11" s="41"/>
      <c r="G11" s="41"/>
      <c r="H11" s="41"/>
      <c r="I11" s="41"/>
      <c r="J11" s="41"/>
      <c r="K11" s="41"/>
      <c r="L11" s="41"/>
      <c r="M11" s="41"/>
      <c r="P11" s="40"/>
      <c r="Q11" s="40"/>
      <c r="R11" s="40"/>
      <c r="S11" s="40"/>
      <c r="T11" s="40"/>
      <c r="U11" s="40"/>
      <c r="V11" s="40"/>
      <c r="W11" s="40"/>
    </row>
    <row r="12" spans="3:23">
      <c r="C12" s="41"/>
      <c r="D12" s="41" t="s">
        <v>340</v>
      </c>
      <c r="E12" s="41"/>
      <c r="F12" s="41"/>
      <c r="G12" s="41"/>
      <c r="H12" s="41"/>
      <c r="I12" s="41"/>
      <c r="J12" s="41"/>
      <c r="K12" s="41"/>
      <c r="L12" s="41"/>
      <c r="M12" s="41"/>
      <c r="P12" s="40"/>
      <c r="Q12" s="40"/>
      <c r="R12" s="40"/>
      <c r="S12" s="40"/>
      <c r="T12" s="40"/>
      <c r="U12" s="40"/>
      <c r="V12" s="40"/>
      <c r="W12" s="40"/>
    </row>
    <row r="13" spans="3:23">
      <c r="C13" s="41"/>
      <c r="D13" s="41" t="s">
        <v>338</v>
      </c>
      <c r="E13" s="41"/>
      <c r="F13" s="41"/>
      <c r="G13" s="41"/>
      <c r="H13" s="41"/>
      <c r="I13" s="41"/>
      <c r="J13" s="41"/>
      <c r="K13" s="41"/>
      <c r="L13" s="41"/>
      <c r="M13" s="41"/>
      <c r="P13" s="40"/>
      <c r="Q13" s="40"/>
      <c r="R13" s="40"/>
      <c r="S13" s="40"/>
      <c r="T13" s="40"/>
      <c r="U13" s="40"/>
      <c r="V13" s="40"/>
      <c r="W13" s="40"/>
    </row>
    <row r="14" spans="3:23">
      <c r="C14" s="41"/>
      <c r="D14" s="41"/>
      <c r="E14" s="41"/>
      <c r="F14" s="41"/>
      <c r="G14" s="41"/>
      <c r="H14" s="41"/>
      <c r="I14" s="41"/>
      <c r="J14" s="41"/>
      <c r="K14" s="41"/>
      <c r="L14" s="41"/>
      <c r="M14" s="41"/>
      <c r="P14" s="40"/>
      <c r="Q14" s="40"/>
      <c r="R14" s="40"/>
      <c r="S14" s="40"/>
      <c r="T14" s="40"/>
      <c r="U14" s="40"/>
      <c r="V14" s="40"/>
      <c r="W14" s="40"/>
    </row>
    <row r="15" spans="3:23">
      <c r="C15" s="41"/>
      <c r="D15" s="41" t="s">
        <v>270</v>
      </c>
      <c r="E15" s="42" t="s">
        <v>269</v>
      </c>
      <c r="F15" s="41"/>
      <c r="G15" s="41"/>
      <c r="H15" s="41"/>
      <c r="I15" s="41"/>
      <c r="J15" s="41"/>
      <c r="K15" s="41"/>
      <c r="L15" s="41"/>
      <c r="M15" s="41"/>
      <c r="P15" s="40"/>
      <c r="Q15" s="40"/>
      <c r="R15" s="40"/>
      <c r="S15" s="40"/>
      <c r="T15" s="40"/>
      <c r="U15" s="40"/>
      <c r="V15" s="40"/>
      <c r="W15" s="40"/>
    </row>
    <row r="16" spans="3:23">
      <c r="C16" s="41"/>
      <c r="D16" s="41" t="s">
        <v>271</v>
      </c>
      <c r="E16" s="75" t="s">
        <v>62</v>
      </c>
      <c r="F16" s="41"/>
      <c r="G16" s="41"/>
      <c r="H16" s="41"/>
      <c r="I16" s="41"/>
      <c r="J16" s="41"/>
      <c r="K16" s="41"/>
      <c r="L16" s="41"/>
      <c r="M16" s="41"/>
      <c r="P16" s="40"/>
      <c r="Q16" s="40"/>
      <c r="R16" s="40"/>
      <c r="S16" s="40"/>
      <c r="T16" s="40"/>
      <c r="U16" s="40"/>
      <c r="V16" s="40"/>
      <c r="W16" s="40"/>
    </row>
    <row r="17" spans="3:23">
      <c r="C17" s="41"/>
      <c r="D17" s="41"/>
      <c r="E17" s="41"/>
      <c r="F17" s="41"/>
      <c r="G17" s="41"/>
      <c r="H17" s="41"/>
      <c r="I17" s="41"/>
      <c r="J17" s="41"/>
      <c r="K17" s="41"/>
      <c r="L17" s="41"/>
      <c r="M17" s="41"/>
      <c r="P17" s="40"/>
      <c r="Q17" s="40"/>
      <c r="R17" s="40"/>
      <c r="S17" s="40"/>
      <c r="T17" s="40"/>
      <c r="U17" s="40"/>
      <c r="V17" s="40"/>
      <c r="W17" s="40"/>
    </row>
    <row r="18" spans="3:23">
      <c r="C18" s="41"/>
      <c r="D18" s="41"/>
      <c r="E18" s="41"/>
      <c r="F18" s="41"/>
      <c r="G18" s="41"/>
      <c r="H18" s="41"/>
      <c r="I18" s="41"/>
      <c r="J18" s="41"/>
      <c r="K18" s="41"/>
      <c r="L18" s="41"/>
      <c r="M18" s="41"/>
      <c r="P18" s="40"/>
      <c r="Q18" s="40"/>
      <c r="R18" s="40"/>
      <c r="S18" s="40"/>
      <c r="T18" s="40"/>
      <c r="U18" s="40"/>
      <c r="V18" s="40"/>
      <c r="W18" s="40"/>
    </row>
    <row r="19" spans="3:23">
      <c r="C19" s="41"/>
      <c r="D19" s="43" t="s">
        <v>339</v>
      </c>
      <c r="E19" s="41"/>
      <c r="F19" s="41"/>
      <c r="G19" s="41"/>
      <c r="H19" s="41"/>
      <c r="I19" s="41"/>
      <c r="J19" s="41"/>
      <c r="K19" s="41"/>
      <c r="L19" s="41"/>
      <c r="M19" s="41"/>
      <c r="P19" s="40"/>
      <c r="Q19" s="40"/>
      <c r="R19" s="40"/>
      <c r="S19" s="40"/>
      <c r="T19" s="40"/>
      <c r="U19" s="40"/>
      <c r="V19" s="40"/>
      <c r="W19" s="40"/>
    </row>
    <row r="20" spans="3:23">
      <c r="C20" s="41"/>
      <c r="D20" s="41"/>
      <c r="E20" s="41"/>
      <c r="F20" s="41"/>
      <c r="G20" s="41"/>
      <c r="H20" s="41"/>
      <c r="I20" s="41"/>
      <c r="J20" s="41"/>
      <c r="K20" s="41"/>
      <c r="L20" s="41"/>
      <c r="M20" s="41"/>
      <c r="P20" s="40"/>
      <c r="Q20" s="40"/>
      <c r="R20" s="40"/>
      <c r="S20" s="40"/>
      <c r="T20" s="40"/>
      <c r="U20" s="40"/>
      <c r="V20" s="40"/>
      <c r="W20" s="40"/>
    </row>
    <row r="21" spans="3:23" ht="2.1" customHeight="1">
      <c r="Q21" s="40"/>
      <c r="R21" s="40"/>
      <c r="S21" s="40"/>
      <c r="T21" s="40"/>
      <c r="U21" s="40"/>
      <c r="V21" s="40"/>
      <c r="W21" s="40"/>
    </row>
    <row r="22" spans="3:23"/>
  </sheetData>
  <sheetProtection sheet="1" objects="1" selectLockedCells="1"/>
  <phoneticPr fontId="7" type="noConversion"/>
  <hyperlinks>
    <hyperlink ref="E16" r:id="rId1" xr:uid="{00000000-0004-0000-0700-000000000000}"/>
    <hyperlink ref="E15" r:id="rId2" xr:uid="{00000000-0004-0000-0700-000001000000}"/>
  </hyperlinks>
  <pageMargins left="0.74803149606299213" right="0.74803149606299213" top="0.98425196850393704" bottom="0.98425196850393704" header="0.51181102362204722" footer="0.51181102362204722"/>
  <pageSetup paperSize="9" scale="70" fitToHeight="0" orientation="portrait" r:id="rId3"/>
  <headerFooter alignWithMargins="0">
    <oddHeader>&amp;LVELUX Deutschland GmbH&amp;RDruckdatum: &amp;D</oddHeader>
    <oddFooter>&amp;L&amp;F&amp;RSeite &amp;P von &amp;N</oddFooter>
  </headerFooter>
  <customProperties>
    <customPr name="_pios_id"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2058" r:id="rId7" name="Button 10">
              <controlPr defaultSize="0" print="0" autoFill="0" autoPict="0" macro="[0]!KdStamm">
                <anchor moveWithCells="1">
                  <from>
                    <xdr:col>2</xdr:col>
                    <xdr:colOff>0</xdr:colOff>
                    <xdr:row>1</xdr:row>
                    <xdr:rowOff>0</xdr:rowOff>
                  </from>
                  <to>
                    <xdr:col>4</xdr:col>
                    <xdr:colOff>704850</xdr:colOff>
                    <xdr:row>2</xdr:row>
                    <xdr:rowOff>133350</xdr:rowOff>
                  </to>
                </anchor>
              </controlPr>
            </control>
          </mc:Choice>
        </mc:AlternateContent>
        <mc:AlternateContent xmlns:mc="http://schemas.openxmlformats.org/markup-compatibility/2006">
          <mc:Choice Requires="x14">
            <control shapeId="2059" r:id="rId8" name="Button 11">
              <controlPr defaultSize="0" print="0" autoFill="0" autoPict="0" macro="[0]!Fenster">
                <anchor moveWithCells="1">
                  <from>
                    <xdr:col>4</xdr:col>
                    <xdr:colOff>742950</xdr:colOff>
                    <xdr:row>1</xdr:row>
                    <xdr:rowOff>0</xdr:rowOff>
                  </from>
                  <to>
                    <xdr:col>4</xdr:col>
                    <xdr:colOff>1866900</xdr:colOff>
                    <xdr:row>2</xdr:row>
                    <xdr:rowOff>133350</xdr:rowOff>
                  </to>
                </anchor>
              </controlPr>
            </control>
          </mc:Choice>
        </mc:AlternateContent>
        <mc:AlternateContent xmlns:mc="http://schemas.openxmlformats.org/markup-compatibility/2006">
          <mc:Choice Requires="x14">
            <control shapeId="2060" r:id="rId9" name="Button 12">
              <controlPr defaultSize="0" print="0" autoFill="0" autoPict="0" macro="[0]!Rollladen">
                <anchor moveWithCells="1">
                  <from>
                    <xdr:col>4</xdr:col>
                    <xdr:colOff>1905000</xdr:colOff>
                    <xdr:row>1</xdr:row>
                    <xdr:rowOff>0</xdr:rowOff>
                  </from>
                  <to>
                    <xdr:col>5</xdr:col>
                    <xdr:colOff>28575</xdr:colOff>
                    <xdr:row>2</xdr:row>
                    <xdr:rowOff>133350</xdr:rowOff>
                  </to>
                </anchor>
              </controlPr>
            </control>
          </mc:Choice>
        </mc:AlternateContent>
        <mc:AlternateContent xmlns:mc="http://schemas.openxmlformats.org/markup-compatibility/2006">
          <mc:Choice Requires="x14">
            <control shapeId="2061" r:id="rId10" name="Button 13">
              <controlPr defaultSize="0" print="0" autoFill="0" autoPict="0" macro="[0]!Save">
                <anchor moveWithCells="1">
                  <from>
                    <xdr:col>5</xdr:col>
                    <xdr:colOff>66675</xdr:colOff>
                    <xdr:row>1</xdr:row>
                    <xdr:rowOff>0</xdr:rowOff>
                  </from>
                  <to>
                    <xdr:col>7</xdr:col>
                    <xdr:colOff>247650</xdr:colOff>
                    <xdr:row>2</xdr:row>
                    <xdr:rowOff>133350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09">
    <pageSetUpPr fitToPage="1"/>
  </sheetPr>
  <dimension ref="C1:Q65"/>
  <sheetViews>
    <sheetView showGridLines="0" showRowColHeaders="0" workbookViewId="0">
      <selection activeCell="F2" sqref="F2"/>
    </sheetView>
  </sheetViews>
  <sheetFormatPr baseColWidth="10" defaultColWidth="0" defaultRowHeight="12.75" zeroHeight="1"/>
  <cols>
    <col min="1" max="1" width="3.7109375" customWidth="1"/>
    <col min="2" max="2" width="0.42578125" customWidth="1"/>
    <col min="3" max="3" width="2.7109375" customWidth="1"/>
    <col min="4" max="16" width="9.28515625" customWidth="1"/>
    <col min="17" max="17" width="2.7109375" customWidth="1"/>
    <col min="18" max="18" width="0.42578125" customWidth="1"/>
    <col min="19" max="19" width="4.28515625" customWidth="1"/>
  </cols>
  <sheetData>
    <row r="1" spans="3:17"/>
    <row r="2" spans="3:17"/>
    <row r="3" spans="3:17"/>
    <row r="4" spans="3:17" ht="2.1" customHeight="1"/>
    <row r="5" spans="3:17" ht="22.5">
      <c r="C5" s="61" t="str">
        <f>VLOOKUP(131,TextID,CODE(Language!$B$4)-64,FALSE)&amp;" (gültig für 2026)"</f>
        <v>Weitere Informationen (gültig für 2026)</v>
      </c>
      <c r="D5" s="60"/>
      <c r="E5" s="60"/>
      <c r="F5" s="60"/>
      <c r="G5" s="60"/>
      <c r="H5" s="60"/>
      <c r="I5" s="60"/>
      <c r="J5" s="60"/>
      <c r="K5" s="60"/>
      <c r="L5" s="60"/>
      <c r="M5" s="60"/>
      <c r="N5" s="60"/>
      <c r="O5" s="60"/>
      <c r="P5" s="60"/>
      <c r="Q5" s="60"/>
    </row>
    <row r="6" spans="3:17">
      <c r="C6" s="44"/>
      <c r="D6" s="44"/>
      <c r="E6" s="44"/>
      <c r="F6" s="44"/>
      <c r="G6" s="44"/>
      <c r="H6" s="44"/>
      <c r="I6" s="44"/>
      <c r="J6" s="44"/>
      <c r="K6" s="44"/>
      <c r="L6" s="44"/>
      <c r="M6" s="44"/>
      <c r="N6" s="44"/>
      <c r="O6" s="44"/>
      <c r="P6" s="44"/>
      <c r="Q6" s="44"/>
    </row>
    <row r="7" spans="3:17">
      <c r="C7" s="44"/>
      <c r="D7" s="44"/>
      <c r="E7" s="44"/>
      <c r="F7" s="44"/>
      <c r="G7" s="44"/>
      <c r="H7" s="44"/>
      <c r="I7" s="44"/>
      <c r="J7" s="44"/>
      <c r="K7" s="44"/>
      <c r="L7" s="44"/>
      <c r="M7" s="44"/>
      <c r="N7" s="44"/>
      <c r="O7" s="44"/>
      <c r="P7" s="44"/>
      <c r="Q7" s="44"/>
    </row>
    <row r="8" spans="3:17">
      <c r="C8" s="44"/>
      <c r="D8" s="44"/>
      <c r="E8" s="44"/>
      <c r="F8" s="44"/>
      <c r="G8" s="44"/>
      <c r="H8" s="44"/>
      <c r="I8" s="44"/>
      <c r="J8" s="44"/>
      <c r="K8" s="44"/>
      <c r="L8" s="44"/>
      <c r="M8" s="44"/>
      <c r="N8" s="44"/>
      <c r="O8" s="44"/>
      <c r="P8" s="44"/>
      <c r="Q8" s="44"/>
    </row>
    <row r="9" spans="3:17">
      <c r="C9" s="44"/>
      <c r="D9" s="44"/>
      <c r="E9" s="44"/>
      <c r="F9" s="44"/>
      <c r="G9" s="44"/>
      <c r="H9" s="44"/>
      <c r="I9" s="44"/>
      <c r="J9" s="44"/>
      <c r="K9" s="44"/>
      <c r="L9" s="44"/>
      <c r="M9" s="44"/>
      <c r="N9" s="44"/>
      <c r="O9" s="44"/>
      <c r="P9" s="44"/>
      <c r="Q9" s="44"/>
    </row>
    <row r="10" spans="3:17">
      <c r="C10" s="44"/>
      <c r="D10" s="44"/>
      <c r="E10" s="44"/>
      <c r="F10" s="44"/>
      <c r="G10" s="44"/>
      <c r="H10" s="44"/>
      <c r="I10" s="44"/>
      <c r="J10" s="44"/>
      <c r="K10" s="44"/>
      <c r="L10" s="44"/>
      <c r="M10" s="44"/>
      <c r="N10" s="44"/>
      <c r="O10" s="44"/>
      <c r="P10" s="44"/>
      <c r="Q10" s="44"/>
    </row>
    <row r="11" spans="3:17">
      <c r="C11" s="44"/>
      <c r="D11" s="44"/>
      <c r="E11" s="44"/>
      <c r="F11" s="44"/>
      <c r="G11" s="44"/>
      <c r="H11" s="44"/>
      <c r="I11" s="44"/>
      <c r="J11" s="44"/>
      <c r="K11" s="44"/>
      <c r="L11" s="44"/>
      <c r="M11" s="44"/>
      <c r="N11" s="44"/>
      <c r="O11" s="44"/>
      <c r="P11" s="44"/>
      <c r="Q11" s="44"/>
    </row>
    <row r="12" spans="3:17">
      <c r="C12" s="44"/>
      <c r="D12" s="44"/>
      <c r="E12" s="44"/>
      <c r="F12" s="44"/>
      <c r="G12" s="44"/>
      <c r="H12" s="44"/>
      <c r="I12" s="44"/>
      <c r="J12" s="44"/>
      <c r="K12" s="44"/>
      <c r="L12" s="44"/>
      <c r="M12" s="44"/>
      <c r="N12" s="44"/>
      <c r="O12" s="44"/>
      <c r="P12" s="44"/>
      <c r="Q12" s="44"/>
    </row>
    <row r="13" spans="3:17">
      <c r="C13" s="44"/>
      <c r="D13" s="44"/>
      <c r="E13" s="44"/>
      <c r="F13" s="44"/>
      <c r="G13" s="44"/>
      <c r="H13" s="44"/>
      <c r="I13" s="44"/>
      <c r="J13" s="44"/>
      <c r="K13" s="44"/>
      <c r="L13" s="44"/>
      <c r="M13" s="44"/>
      <c r="N13" s="44"/>
      <c r="O13" s="44"/>
      <c r="P13" s="44"/>
      <c r="Q13" s="44"/>
    </row>
    <row r="14" spans="3:17">
      <c r="C14" s="44"/>
      <c r="D14" s="44"/>
      <c r="E14" s="44"/>
      <c r="F14" s="44"/>
      <c r="G14" s="44"/>
      <c r="H14" s="44"/>
      <c r="I14" s="44"/>
      <c r="J14" s="44"/>
      <c r="K14" s="44"/>
      <c r="L14" s="44"/>
      <c r="M14" s="44"/>
      <c r="N14" s="44"/>
      <c r="O14" s="44"/>
      <c r="P14" s="44"/>
      <c r="Q14" s="44"/>
    </row>
    <row r="15" spans="3:17">
      <c r="C15" s="44"/>
      <c r="D15" s="44"/>
      <c r="E15" s="44"/>
      <c r="F15" s="44"/>
      <c r="G15" s="44"/>
      <c r="H15" s="44"/>
      <c r="I15" s="44"/>
      <c r="J15" s="44"/>
      <c r="K15" s="44"/>
      <c r="L15" s="44"/>
      <c r="M15" s="44"/>
      <c r="N15" s="44"/>
      <c r="O15" s="44"/>
      <c r="P15" s="44"/>
      <c r="Q15" s="44"/>
    </row>
    <row r="16" spans="3:17">
      <c r="C16" s="44"/>
      <c r="D16" s="44"/>
      <c r="E16" s="44"/>
      <c r="F16" s="44"/>
      <c r="G16" s="44"/>
      <c r="H16" s="44"/>
      <c r="I16" s="44"/>
      <c r="J16" s="44"/>
      <c r="K16" s="44"/>
      <c r="L16" s="44"/>
      <c r="M16" s="44"/>
      <c r="N16" s="44"/>
      <c r="O16" s="44"/>
      <c r="P16" s="44"/>
      <c r="Q16" s="44"/>
    </row>
    <row r="17" spans="3:17">
      <c r="C17" s="44"/>
      <c r="D17" s="44"/>
      <c r="E17" s="44"/>
      <c r="F17" s="44"/>
      <c r="G17" s="44"/>
      <c r="H17" s="44"/>
      <c r="I17" s="44"/>
      <c r="J17" s="44"/>
      <c r="K17" s="44"/>
      <c r="L17" s="44"/>
      <c r="M17" s="44"/>
      <c r="N17" s="44"/>
      <c r="O17" s="44"/>
      <c r="P17" s="44"/>
      <c r="Q17" s="44"/>
    </row>
    <row r="18" spans="3:17">
      <c r="C18" s="44"/>
      <c r="D18" s="44"/>
      <c r="E18" s="44"/>
      <c r="F18" s="44"/>
      <c r="G18" s="44"/>
      <c r="H18" s="44"/>
      <c r="I18" s="44"/>
      <c r="J18" s="44"/>
      <c r="K18" s="44"/>
      <c r="L18" s="44"/>
      <c r="M18" s="44"/>
      <c r="N18" s="44"/>
      <c r="O18" s="44"/>
      <c r="P18" s="44"/>
      <c r="Q18" s="44"/>
    </row>
    <row r="19" spans="3:17">
      <c r="C19" s="44"/>
      <c r="D19" s="44"/>
      <c r="E19" s="44"/>
      <c r="F19" s="44"/>
      <c r="G19" s="44"/>
      <c r="H19" s="44"/>
      <c r="I19" s="44"/>
      <c r="J19" s="44"/>
      <c r="K19" s="44"/>
      <c r="L19" s="44"/>
      <c r="M19" s="44"/>
      <c r="N19" s="44"/>
      <c r="O19" s="44"/>
      <c r="P19" s="44"/>
      <c r="Q19" s="44"/>
    </row>
    <row r="20" spans="3:17">
      <c r="C20" s="44"/>
      <c r="D20" s="44"/>
      <c r="E20" s="44"/>
      <c r="F20" s="44"/>
      <c r="G20" s="44"/>
      <c r="H20" s="44"/>
      <c r="I20" s="44"/>
      <c r="J20" s="44"/>
      <c r="K20" s="44"/>
      <c r="L20" s="44"/>
      <c r="M20" s="44"/>
      <c r="N20" s="44"/>
      <c r="O20" s="44"/>
      <c r="P20" s="44"/>
      <c r="Q20" s="44"/>
    </row>
    <row r="21" spans="3:17">
      <c r="C21" s="44"/>
      <c r="D21" s="44"/>
      <c r="E21" s="44"/>
      <c r="F21" s="44"/>
      <c r="G21" s="44"/>
      <c r="H21" s="44"/>
      <c r="I21" s="44"/>
      <c r="J21" s="44"/>
      <c r="K21" s="44"/>
      <c r="L21" s="44"/>
      <c r="M21" s="44"/>
      <c r="N21" s="44"/>
      <c r="O21" s="44"/>
      <c r="P21" s="44"/>
      <c r="Q21" s="44"/>
    </row>
    <row r="22" spans="3:17">
      <c r="C22" s="44"/>
      <c r="D22" s="44"/>
      <c r="E22" s="44"/>
      <c r="F22" s="44"/>
      <c r="G22" s="44"/>
      <c r="H22" s="44"/>
      <c r="I22" s="44"/>
      <c r="J22" s="44"/>
      <c r="K22" s="44"/>
      <c r="L22" s="44"/>
      <c r="M22" s="44"/>
      <c r="N22" s="44"/>
      <c r="O22" s="44"/>
      <c r="P22" s="44"/>
      <c r="Q22" s="44"/>
    </row>
    <row r="23" spans="3:17">
      <c r="C23" s="44"/>
      <c r="D23" s="44"/>
      <c r="E23" s="44"/>
      <c r="F23" s="44"/>
      <c r="G23" s="44"/>
      <c r="H23" s="44"/>
      <c r="I23" s="44"/>
      <c r="J23" s="44"/>
      <c r="K23" s="44"/>
      <c r="L23" s="44"/>
      <c r="M23" s="44"/>
      <c r="N23" s="44"/>
      <c r="O23" s="44"/>
      <c r="P23" s="44"/>
      <c r="Q23" s="44"/>
    </row>
    <row r="24" spans="3:17">
      <c r="C24" s="44"/>
      <c r="D24" s="44"/>
      <c r="E24" s="44"/>
      <c r="F24" s="44"/>
      <c r="G24" s="44"/>
      <c r="H24" s="44"/>
      <c r="I24" s="44"/>
      <c r="J24" s="44"/>
      <c r="K24" s="44"/>
      <c r="L24" s="44"/>
      <c r="M24" s="44"/>
      <c r="N24" s="44"/>
      <c r="O24" s="44"/>
      <c r="P24" s="44"/>
      <c r="Q24" s="44"/>
    </row>
    <row r="25" spans="3:17">
      <c r="C25" s="44"/>
      <c r="D25" s="44"/>
      <c r="E25" s="44"/>
      <c r="F25" s="44"/>
      <c r="G25" s="44"/>
      <c r="H25" s="44"/>
      <c r="I25" s="44"/>
      <c r="J25" s="44"/>
      <c r="K25" s="44"/>
      <c r="L25" s="44"/>
      <c r="M25" s="44"/>
      <c r="N25" s="44"/>
      <c r="O25" s="44"/>
      <c r="P25" s="44"/>
      <c r="Q25" s="44"/>
    </row>
    <row r="26" spans="3:17">
      <c r="C26" s="44"/>
      <c r="D26" s="44"/>
      <c r="E26" s="44"/>
      <c r="F26" s="44"/>
      <c r="G26" s="44"/>
      <c r="H26" s="44"/>
      <c r="I26" s="44"/>
      <c r="J26" s="44"/>
      <c r="K26" s="44"/>
      <c r="L26" s="44"/>
      <c r="M26" s="44"/>
      <c r="N26" s="44"/>
      <c r="O26" s="44"/>
      <c r="P26" s="44"/>
      <c r="Q26" s="44"/>
    </row>
    <row r="27" spans="3:17">
      <c r="C27" s="44"/>
      <c r="D27" s="44"/>
      <c r="E27" s="44"/>
      <c r="F27" s="44"/>
      <c r="G27" s="44"/>
      <c r="H27" s="44"/>
      <c r="I27" s="44"/>
      <c r="J27" s="44"/>
      <c r="K27" s="44"/>
      <c r="L27" s="44"/>
      <c r="M27" s="44"/>
      <c r="N27" s="44"/>
      <c r="O27" s="44"/>
      <c r="P27" s="44"/>
      <c r="Q27" s="44"/>
    </row>
    <row r="28" spans="3:17">
      <c r="C28" s="44"/>
      <c r="D28" s="44"/>
      <c r="E28" s="44"/>
      <c r="F28" s="44"/>
      <c r="G28" s="44"/>
      <c r="H28" s="44"/>
      <c r="I28" s="44"/>
      <c r="J28" s="44"/>
      <c r="K28" s="44"/>
      <c r="L28" s="44"/>
      <c r="M28" s="44"/>
      <c r="N28" s="44"/>
      <c r="O28" s="44"/>
      <c r="P28" s="44"/>
      <c r="Q28" s="44"/>
    </row>
    <row r="29" spans="3:17">
      <c r="C29" s="44"/>
      <c r="D29" s="44"/>
      <c r="E29" s="44"/>
      <c r="F29" s="44"/>
      <c r="G29" s="44"/>
      <c r="H29" s="44"/>
      <c r="I29" s="44"/>
      <c r="J29" s="44"/>
      <c r="K29" s="44"/>
      <c r="L29" s="44"/>
      <c r="M29" s="44"/>
      <c r="N29" s="44"/>
      <c r="O29" s="44"/>
      <c r="P29" s="44"/>
      <c r="Q29" s="44"/>
    </row>
    <row r="30" spans="3:17">
      <c r="C30" s="44"/>
      <c r="D30" s="44"/>
      <c r="E30" s="44"/>
      <c r="F30" s="44"/>
      <c r="G30" s="44"/>
      <c r="H30" s="44"/>
      <c r="I30" s="44"/>
      <c r="J30" s="44"/>
      <c r="K30" s="44"/>
      <c r="L30" s="44"/>
      <c r="M30" s="44"/>
      <c r="N30" s="44"/>
      <c r="O30" s="44"/>
      <c r="P30" s="44"/>
      <c r="Q30" s="44"/>
    </row>
    <row r="31" spans="3:17">
      <c r="C31" s="44"/>
      <c r="D31" s="44"/>
      <c r="E31" s="44"/>
      <c r="F31" s="44"/>
      <c r="G31" s="44"/>
      <c r="H31" s="44"/>
      <c r="I31" s="44"/>
      <c r="J31" s="44"/>
      <c r="K31" s="44"/>
      <c r="L31" s="44"/>
      <c r="M31" s="44"/>
      <c r="N31" s="44"/>
      <c r="O31" s="44"/>
      <c r="P31" s="44"/>
      <c r="Q31" s="44"/>
    </row>
    <row r="32" spans="3:17">
      <c r="C32" s="44"/>
      <c r="D32" s="44"/>
      <c r="E32" s="44"/>
      <c r="F32" s="44"/>
      <c r="G32" s="44"/>
      <c r="H32" s="44"/>
      <c r="I32" s="44"/>
      <c r="J32" s="44"/>
      <c r="K32" s="44"/>
      <c r="L32" s="44"/>
      <c r="M32" s="44"/>
      <c r="N32" s="44"/>
      <c r="O32" s="44"/>
      <c r="P32" s="44"/>
      <c r="Q32" s="44"/>
    </row>
    <row r="33" spans="3:17">
      <c r="C33" s="44"/>
      <c r="D33" s="44"/>
      <c r="E33" s="44"/>
      <c r="F33" s="44"/>
      <c r="G33" s="44"/>
      <c r="H33" s="44"/>
      <c r="I33" s="44"/>
      <c r="J33" s="44"/>
      <c r="K33" s="44"/>
      <c r="L33" s="44"/>
      <c r="M33" s="44"/>
      <c r="N33" s="44"/>
      <c r="O33" s="44"/>
      <c r="P33" s="44"/>
      <c r="Q33" s="44"/>
    </row>
    <row r="34" spans="3:17">
      <c r="C34" s="44"/>
      <c r="D34" s="44"/>
      <c r="E34" s="44"/>
      <c r="F34" s="44"/>
      <c r="G34" s="44"/>
      <c r="H34" s="44"/>
      <c r="I34" s="44"/>
      <c r="J34" s="44"/>
      <c r="K34" s="44"/>
      <c r="L34" s="44"/>
      <c r="M34" s="44"/>
      <c r="N34" s="44"/>
      <c r="O34" s="44"/>
      <c r="P34" s="44"/>
      <c r="Q34" s="44"/>
    </row>
    <row r="35" spans="3:17">
      <c r="C35" s="44"/>
      <c r="D35" s="44"/>
      <c r="E35" s="44"/>
      <c r="F35" s="44"/>
      <c r="G35" s="44"/>
      <c r="H35" s="44"/>
      <c r="I35" s="44"/>
      <c r="J35" s="44"/>
      <c r="K35" s="44"/>
      <c r="L35" s="44"/>
      <c r="M35" s="44"/>
      <c r="N35" s="44"/>
      <c r="O35" s="44"/>
      <c r="P35" s="44"/>
      <c r="Q35" s="44"/>
    </row>
    <row r="36" spans="3:17">
      <c r="C36" s="44"/>
      <c r="D36" s="44"/>
      <c r="E36" s="44"/>
      <c r="F36" s="44"/>
      <c r="G36" s="44"/>
      <c r="H36" s="44"/>
      <c r="I36" s="44"/>
      <c r="J36" s="44"/>
      <c r="K36" s="44"/>
      <c r="L36" s="44"/>
      <c r="M36" s="44"/>
      <c r="N36" s="44"/>
      <c r="O36" s="44"/>
      <c r="P36" s="44"/>
      <c r="Q36" s="44"/>
    </row>
    <row r="37" spans="3:17">
      <c r="C37" s="44"/>
      <c r="D37" s="44"/>
      <c r="E37" s="44"/>
      <c r="F37" s="44"/>
      <c r="G37" s="44"/>
      <c r="H37" s="44"/>
      <c r="I37" s="44"/>
      <c r="J37" s="44"/>
      <c r="K37" s="44"/>
      <c r="L37" s="44"/>
      <c r="M37" s="44"/>
      <c r="N37" s="44"/>
      <c r="O37" s="44"/>
      <c r="P37" s="44"/>
      <c r="Q37" s="44"/>
    </row>
    <row r="38" spans="3:17">
      <c r="C38" s="44"/>
      <c r="D38" s="44"/>
      <c r="E38" s="44"/>
      <c r="F38" s="44"/>
      <c r="G38" s="44"/>
      <c r="H38" s="44"/>
      <c r="I38" s="44"/>
      <c r="J38" s="44"/>
      <c r="K38" s="44"/>
      <c r="L38" s="44"/>
      <c r="M38" s="44"/>
      <c r="N38" s="44"/>
      <c r="O38" s="44"/>
      <c r="P38" s="44"/>
      <c r="Q38" s="44"/>
    </row>
    <row r="39" spans="3:17">
      <c r="C39" s="44"/>
      <c r="D39" s="44"/>
      <c r="E39" s="44"/>
      <c r="F39" s="44"/>
      <c r="G39" s="44"/>
      <c r="H39" s="44"/>
      <c r="I39" s="44"/>
      <c r="J39" s="44"/>
      <c r="K39" s="44"/>
      <c r="L39" s="44"/>
      <c r="M39" s="44"/>
      <c r="N39" s="44"/>
      <c r="O39" s="44"/>
      <c r="P39" s="44"/>
      <c r="Q39" s="44"/>
    </row>
    <row r="40" spans="3:17">
      <c r="C40" s="44"/>
      <c r="D40" s="44"/>
      <c r="E40" s="44"/>
      <c r="F40" s="44"/>
      <c r="G40" s="44"/>
      <c r="H40" s="44"/>
      <c r="I40" s="44"/>
      <c r="J40" s="44"/>
      <c r="K40" s="44"/>
      <c r="L40" s="44"/>
      <c r="M40" s="44"/>
      <c r="N40" s="44"/>
      <c r="O40" s="44"/>
      <c r="P40" s="44"/>
      <c r="Q40" s="44"/>
    </row>
    <row r="41" spans="3:17">
      <c r="C41" s="44"/>
      <c r="D41" s="44"/>
      <c r="E41" s="44"/>
      <c r="F41" s="44"/>
      <c r="G41" s="44"/>
      <c r="H41" s="44"/>
      <c r="I41" s="44"/>
      <c r="J41" s="44"/>
      <c r="K41" s="44"/>
      <c r="L41" s="44"/>
      <c r="M41" s="44"/>
      <c r="N41" s="44"/>
      <c r="O41" s="44"/>
      <c r="P41" s="44"/>
      <c r="Q41" s="44"/>
    </row>
    <row r="42" spans="3:17">
      <c r="C42" s="44"/>
      <c r="D42" s="44"/>
      <c r="E42" s="44"/>
      <c r="F42" s="44"/>
      <c r="G42" s="44"/>
      <c r="H42" s="44"/>
      <c r="I42" s="44"/>
      <c r="J42" s="44"/>
      <c r="K42" s="44"/>
      <c r="L42" s="44"/>
      <c r="M42" s="44"/>
      <c r="N42" s="44"/>
      <c r="O42" s="44"/>
      <c r="P42" s="44"/>
      <c r="Q42" s="44"/>
    </row>
    <row r="43" spans="3:17">
      <c r="C43" s="44"/>
      <c r="D43" s="44"/>
      <c r="E43" s="44"/>
      <c r="F43" s="44"/>
      <c r="G43" s="44"/>
      <c r="H43" s="44"/>
      <c r="I43" s="44"/>
      <c r="J43" s="44"/>
      <c r="K43" s="44"/>
      <c r="L43" s="44"/>
      <c r="M43" s="44"/>
      <c r="N43" s="44"/>
      <c r="O43" s="44"/>
      <c r="P43" s="44"/>
      <c r="Q43" s="44"/>
    </row>
    <row r="44" spans="3:17">
      <c r="C44" s="44"/>
      <c r="D44" s="44"/>
      <c r="E44" s="44"/>
      <c r="F44" s="44"/>
      <c r="G44" s="44"/>
      <c r="H44" s="44"/>
      <c r="I44" s="44"/>
      <c r="J44" s="44"/>
      <c r="K44" s="44"/>
      <c r="L44" s="44"/>
      <c r="M44" s="44"/>
      <c r="N44" s="44"/>
      <c r="O44" s="44"/>
      <c r="P44" s="44"/>
      <c r="Q44" s="44"/>
    </row>
    <row r="45" spans="3:17">
      <c r="C45" s="44"/>
      <c r="D45" s="44"/>
      <c r="E45" s="44"/>
      <c r="F45" s="44"/>
      <c r="G45" s="44"/>
      <c r="H45" s="44"/>
      <c r="I45" s="44"/>
      <c r="J45" s="44"/>
      <c r="K45" s="44"/>
      <c r="L45" s="44"/>
      <c r="M45" s="44"/>
      <c r="N45" s="44"/>
      <c r="O45" s="44"/>
      <c r="P45" s="44"/>
      <c r="Q45" s="44"/>
    </row>
    <row r="46" spans="3:17">
      <c r="C46" s="44"/>
      <c r="D46" s="44"/>
      <c r="E46" s="44"/>
      <c r="F46" s="44"/>
      <c r="G46" s="44"/>
      <c r="H46" s="44"/>
      <c r="I46" s="44"/>
      <c r="J46" s="44"/>
      <c r="K46" s="44"/>
      <c r="L46" s="44"/>
      <c r="M46" s="44"/>
      <c r="N46" s="44"/>
      <c r="O46" s="44"/>
      <c r="P46" s="44"/>
      <c r="Q46" s="44"/>
    </row>
    <row r="47" spans="3:17">
      <c r="C47" s="44"/>
      <c r="D47" s="44"/>
      <c r="E47" s="44"/>
      <c r="F47" s="44"/>
      <c r="G47" s="44"/>
      <c r="H47" s="44"/>
      <c r="I47" s="44"/>
      <c r="J47" s="44"/>
      <c r="K47" s="44"/>
      <c r="L47" s="44"/>
      <c r="M47" s="44"/>
      <c r="N47" s="44"/>
      <c r="O47" s="44"/>
      <c r="P47" s="44"/>
      <c r="Q47" s="44"/>
    </row>
    <row r="48" spans="3:17">
      <c r="C48" s="44"/>
      <c r="D48" s="44"/>
      <c r="E48" s="44"/>
      <c r="F48" s="44"/>
      <c r="G48" s="44"/>
      <c r="H48" s="44"/>
      <c r="I48" s="44"/>
      <c r="J48" s="44"/>
      <c r="K48" s="44"/>
      <c r="L48" s="44"/>
      <c r="M48" s="44"/>
      <c r="N48" s="44"/>
      <c r="O48" s="44"/>
      <c r="P48" s="44"/>
      <c r="Q48" s="44"/>
    </row>
    <row r="49" spans="3:17">
      <c r="C49" s="44"/>
      <c r="D49" s="44"/>
      <c r="E49" s="44"/>
      <c r="F49" s="44"/>
      <c r="G49" s="44"/>
      <c r="H49" s="44"/>
      <c r="I49" s="44"/>
      <c r="J49" s="44"/>
      <c r="K49" s="44"/>
      <c r="L49" s="44"/>
      <c r="M49" s="44"/>
      <c r="N49" s="44"/>
      <c r="O49" s="44"/>
      <c r="P49" s="44"/>
      <c r="Q49" s="44"/>
    </row>
    <row r="50" spans="3:17">
      <c r="C50" s="44"/>
      <c r="D50" s="44"/>
      <c r="E50" s="44"/>
      <c r="F50" s="44"/>
      <c r="G50" s="44"/>
      <c r="H50" s="44"/>
      <c r="I50" s="44"/>
      <c r="J50" s="44"/>
      <c r="K50" s="44"/>
      <c r="L50" s="44"/>
      <c r="M50" s="44"/>
      <c r="N50" s="44"/>
      <c r="O50" s="44"/>
      <c r="P50" s="44"/>
      <c r="Q50" s="44"/>
    </row>
    <row r="51" spans="3:17">
      <c r="C51" s="44"/>
      <c r="D51" s="44"/>
      <c r="E51" s="44"/>
      <c r="F51" s="44"/>
      <c r="G51" s="44"/>
      <c r="H51" s="44"/>
      <c r="I51" s="44"/>
      <c r="J51" s="44"/>
      <c r="K51" s="44"/>
      <c r="L51" s="44"/>
      <c r="M51" s="44"/>
      <c r="N51" s="44"/>
      <c r="O51" s="44"/>
      <c r="P51" s="44"/>
      <c r="Q51" s="44"/>
    </row>
    <row r="52" spans="3:17">
      <c r="C52" s="44"/>
      <c r="D52" s="44"/>
      <c r="E52" s="44"/>
      <c r="F52" s="44"/>
      <c r="G52" s="44"/>
      <c r="H52" s="44"/>
      <c r="I52" s="44"/>
      <c r="J52" s="44"/>
      <c r="K52" s="44"/>
      <c r="L52" s="44"/>
      <c r="M52" s="44"/>
      <c r="N52" s="44"/>
      <c r="O52" s="44"/>
      <c r="P52" s="44"/>
      <c r="Q52" s="44"/>
    </row>
    <row r="53" spans="3:17">
      <c r="C53" s="44"/>
      <c r="D53" s="44"/>
      <c r="E53" s="44"/>
      <c r="F53" s="44"/>
      <c r="G53" s="44"/>
      <c r="H53" s="44"/>
      <c r="I53" s="44"/>
      <c r="J53" s="44"/>
      <c r="K53" s="44"/>
      <c r="L53" s="44"/>
      <c r="M53" s="44"/>
      <c r="N53" s="44"/>
      <c r="O53" s="44"/>
      <c r="P53" s="44"/>
      <c r="Q53" s="44"/>
    </row>
    <row r="54" spans="3:17">
      <c r="C54" s="44"/>
      <c r="D54" s="44"/>
      <c r="E54" s="44"/>
      <c r="F54" s="44"/>
      <c r="G54" s="44"/>
      <c r="H54" s="44"/>
      <c r="I54" s="44"/>
      <c r="J54" s="44"/>
      <c r="K54" s="44"/>
      <c r="L54" s="44"/>
      <c r="M54" s="44"/>
      <c r="N54" s="44"/>
      <c r="O54" s="44"/>
      <c r="P54" s="44"/>
      <c r="Q54" s="44"/>
    </row>
    <row r="55" spans="3:17">
      <c r="C55" s="44"/>
      <c r="D55" s="44"/>
      <c r="E55" s="44"/>
      <c r="F55" s="44"/>
      <c r="G55" s="44"/>
      <c r="H55" s="44"/>
      <c r="I55" s="44"/>
      <c r="J55" s="44"/>
      <c r="K55" s="44"/>
      <c r="L55" s="44"/>
      <c r="M55" s="44"/>
      <c r="N55" s="44"/>
      <c r="O55" s="44"/>
      <c r="P55" s="44"/>
      <c r="Q55" s="44"/>
    </row>
    <row r="56" spans="3:17">
      <c r="C56" s="44"/>
      <c r="D56" s="44"/>
      <c r="E56" s="44"/>
      <c r="F56" s="44"/>
      <c r="G56" s="44"/>
      <c r="H56" s="44"/>
      <c r="I56" s="44"/>
      <c r="J56" s="44"/>
      <c r="K56" s="44"/>
      <c r="L56" s="44"/>
      <c r="M56" s="44"/>
      <c r="N56" s="44"/>
      <c r="O56" s="44"/>
      <c r="P56" s="44"/>
      <c r="Q56" s="44"/>
    </row>
    <row r="57" spans="3:17">
      <c r="C57" s="44"/>
      <c r="D57" s="44"/>
      <c r="E57" s="44"/>
      <c r="F57" s="44"/>
      <c r="G57" s="44"/>
      <c r="H57" s="44"/>
      <c r="I57" s="44"/>
      <c r="J57" s="44"/>
      <c r="K57" s="44"/>
      <c r="L57" s="44"/>
      <c r="M57" s="44"/>
      <c r="N57" s="44"/>
      <c r="O57" s="44"/>
      <c r="P57" s="44"/>
      <c r="Q57" s="44"/>
    </row>
    <row r="58" spans="3:17">
      <c r="C58" s="44"/>
      <c r="D58" s="44"/>
      <c r="E58" s="44"/>
      <c r="F58" s="44"/>
      <c r="G58" s="44"/>
      <c r="H58" s="44"/>
      <c r="I58" s="44"/>
      <c r="J58" s="44"/>
      <c r="K58" s="44"/>
      <c r="L58" s="44"/>
      <c r="M58" s="44"/>
      <c r="N58" s="44"/>
      <c r="O58" s="44"/>
      <c r="P58" s="44"/>
      <c r="Q58" s="44"/>
    </row>
    <row r="59" spans="3:17">
      <c r="C59" s="44"/>
      <c r="D59" s="44"/>
      <c r="E59" s="44"/>
      <c r="F59" s="44"/>
      <c r="G59" s="44"/>
      <c r="H59" s="44"/>
      <c r="I59" s="44"/>
      <c r="J59" s="44"/>
      <c r="K59" s="44"/>
      <c r="L59" s="44"/>
      <c r="M59" s="44"/>
      <c r="N59" s="44"/>
      <c r="O59" s="44"/>
      <c r="P59" s="44"/>
      <c r="Q59" s="44"/>
    </row>
    <row r="60" spans="3:17">
      <c r="C60" s="44"/>
      <c r="D60" s="44"/>
      <c r="E60" s="44"/>
      <c r="F60" s="44"/>
      <c r="G60" s="44"/>
      <c r="H60" s="44"/>
      <c r="I60" s="44"/>
      <c r="J60" s="44"/>
      <c r="K60" s="44"/>
      <c r="L60" s="44"/>
      <c r="M60" s="44"/>
      <c r="N60" s="44"/>
      <c r="O60" s="44"/>
      <c r="P60" s="44"/>
      <c r="Q60" s="44"/>
    </row>
    <row r="61" spans="3:17">
      <c r="C61" s="44"/>
      <c r="D61" s="44"/>
      <c r="E61" s="44"/>
      <c r="F61" s="44"/>
      <c r="G61" s="44"/>
      <c r="H61" s="44"/>
      <c r="I61" s="44"/>
      <c r="J61" s="44"/>
      <c r="K61" s="44"/>
      <c r="L61" s="44"/>
      <c r="M61" s="44"/>
      <c r="N61" s="44"/>
      <c r="O61" s="44"/>
      <c r="P61" s="44"/>
      <c r="Q61" s="44"/>
    </row>
    <row r="62" spans="3:17" ht="122.25" customHeight="1">
      <c r="C62" s="44"/>
      <c r="D62" s="44"/>
      <c r="E62" s="44"/>
      <c r="F62" s="44"/>
      <c r="G62" s="44"/>
      <c r="H62" s="44"/>
      <c r="I62" s="44"/>
      <c r="J62" s="44"/>
      <c r="K62" s="44"/>
      <c r="L62" s="44"/>
      <c r="M62" s="44"/>
      <c r="N62" s="44"/>
      <c r="O62" s="44"/>
      <c r="P62" s="44"/>
      <c r="Q62" s="44"/>
    </row>
    <row r="63" spans="3:17" ht="11.25" customHeight="1"/>
    <row r="64" spans="3:17" ht="10.5" customHeight="1"/>
    <row r="65" ht="7.5" customHeight="1"/>
  </sheetData>
  <sheetProtection algorithmName="SHA-512" hashValue="SUg6fbwHvygB3KLnz0twNYjhnrnTtt2dxCebNDLoIssb/YaitGMzeTbicFNYIpiP90eCONXnp+NfmzFce4/DwA==" saltValue="LfPAjKJCTpx5tTTX7mGaUw==" spinCount="100000" sheet="1" objects="1" selectLockedCells="1"/>
  <phoneticPr fontId="7" type="noConversion"/>
  <pageMargins left="0.74803149606299213" right="0.74803149606299213" top="0.98425196850393704" bottom="0.98425196850393704" header="0.51181102362204722" footer="0.51181102362204722"/>
  <pageSetup paperSize="9" scale="70" fitToHeight="0" orientation="portrait" r:id="rId1"/>
  <headerFooter alignWithMargins="0">
    <oddHeader>&amp;LVELUX Deutschland GmbH&amp;RDruckdatum: &amp;D</oddHeader>
    <oddFooter>&amp;L&amp;F&amp;RSeite &amp;P von &amp;N</oddFooter>
  </headerFooter>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18</vt:i4>
      </vt:variant>
    </vt:vector>
  </HeadingPairs>
  <TitlesOfParts>
    <vt:vector size="23" baseType="lpstr">
      <vt:lpstr>Contact</vt:lpstr>
      <vt:lpstr>Information</vt:lpstr>
      <vt:lpstr>Customer</vt:lpstr>
      <vt:lpstr>Report1</vt:lpstr>
      <vt:lpstr>Report2</vt:lpstr>
      <vt:lpstr>CustomerData</vt:lpstr>
      <vt:lpstr>Contact!Druckbereich</vt:lpstr>
      <vt:lpstr>Information!Druckbereich</vt:lpstr>
      <vt:lpstr>Report1!Druckbereich</vt:lpstr>
      <vt:lpstr>Report2!Druckbereich</vt:lpstr>
      <vt:lpstr>Language!Drucktitel</vt:lpstr>
      <vt:lpstr>Report1!Drucktitel</vt:lpstr>
      <vt:lpstr>Report2!Drucktitel</vt:lpstr>
      <vt:lpstr>Material1a</vt:lpstr>
      <vt:lpstr>Material1b</vt:lpstr>
      <vt:lpstr>Material2a</vt:lpstr>
      <vt:lpstr>Material2b</vt:lpstr>
      <vt:lpstr>Report1Data</vt:lpstr>
      <vt:lpstr>ReportPeriod1a</vt:lpstr>
      <vt:lpstr>ReportPeriod1b</vt:lpstr>
      <vt:lpstr>ReportYear</vt:lpstr>
      <vt:lpstr>TextID</vt:lpstr>
      <vt:lpstr>Zähldatum</vt:lpstr>
    </vt:vector>
  </TitlesOfParts>
  <Company>VELUX Industri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 Haldborg Thomsen</dc:creator>
  <cp:lastModifiedBy>Björn Doormann</cp:lastModifiedBy>
  <cp:lastPrinted>2015-03-16T10:32:33Z</cp:lastPrinted>
  <dcterms:created xsi:type="dcterms:W3CDTF">2002-11-27T10:30:18Z</dcterms:created>
  <dcterms:modified xsi:type="dcterms:W3CDTF">2026-01-20T14:23:58Z</dcterms:modified>
</cp:coreProperties>
</file>